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Workgroups\Marketing\Practice Groups\Veterinary\Content (Vet Guide, Monthly Tips)\COVID-19 Client Webinar\"/>
    </mc:Choice>
  </mc:AlternateContent>
  <xr:revisionPtr revIDLastSave="0" documentId="13_ncr:1_{6D68D55E-38FA-466C-BB25-0123742DD5C8}" xr6:coauthVersionLast="44" xr6:coauthVersionMax="44" xr10:uidLastSave="{00000000-0000-0000-0000-000000000000}"/>
  <bookViews>
    <workbookView xWindow="22932" yWindow="-108" windowWidth="30936" windowHeight="17496" activeTab="2" xr2:uid="{00000000-000D-0000-FFFF-FFFF00000000}"/>
  </bookViews>
  <sheets>
    <sheet name="Scheduled Labor" sheetId="10" r:id="rId1"/>
    <sheet name="Sch Labor DVM % pay" sheetId="13" r:id="rId2"/>
    <sheet name="Break Even" sheetId="9" r:id="rId3"/>
  </sheets>
  <definedNames>
    <definedName name="_xlnm.Print_Area" localSheetId="2">'Break Even'!$A$1:$G$178</definedName>
    <definedName name="_xlnm.Print_Area" localSheetId="1">'Sch Labor DVM % pay'!$A$1:$P$46</definedName>
    <definedName name="_xlnm.Print_Area" localSheetId="0">'Scheduled Labor'!$A$1:$O$44</definedName>
    <definedName name="_xlnm.Print_Titles" localSheetId="2">'Break Even'!$1:$2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0" i="9" l="1"/>
  <c r="B22" i="13" l="1"/>
  <c r="B22" i="10" l="1"/>
  <c r="A68" i="13" l="1"/>
  <c r="A67" i="13"/>
  <c r="F66" i="13"/>
  <c r="E66" i="13"/>
  <c r="D66" i="13"/>
  <c r="C66" i="13"/>
  <c r="B66" i="13"/>
  <c r="A66" i="13"/>
  <c r="A28" i="13"/>
  <c r="A29" i="13" s="1"/>
  <c r="A70" i="13" s="1"/>
  <c r="B15" i="13"/>
  <c r="B27" i="13" s="1"/>
  <c r="B28" i="13" l="1"/>
  <c r="B69" i="13" s="1"/>
  <c r="B26" i="13"/>
  <c r="B67" i="13" s="1"/>
  <c r="B68" i="13"/>
  <c r="B29" i="13"/>
  <c r="A30" i="13"/>
  <c r="A69" i="13"/>
  <c r="A28" i="10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68" i="10"/>
  <c r="A67" i="10"/>
  <c r="D66" i="10"/>
  <c r="C66" i="10"/>
  <c r="F66" i="10"/>
  <c r="E66" i="10"/>
  <c r="B66" i="10"/>
  <c r="A66" i="10"/>
  <c r="B15" i="10"/>
  <c r="B26" i="10" s="1"/>
  <c r="B67" i="10" s="1"/>
  <c r="C51" i="9"/>
  <c r="D170" i="9"/>
  <c r="E170" i="9" s="1"/>
  <c r="D152" i="9"/>
  <c r="E152" i="9" s="1"/>
  <c r="B6" i="13" s="1"/>
  <c r="D146" i="9"/>
  <c r="E146" i="9" s="1"/>
  <c r="F146" i="9" s="1"/>
  <c r="D145" i="9"/>
  <c r="E145" i="9" s="1"/>
  <c r="F145" i="9" s="1"/>
  <c r="D144" i="9"/>
  <c r="E144" i="9" s="1"/>
  <c r="D143" i="9"/>
  <c r="E143" i="9" s="1"/>
  <c r="D141" i="9"/>
  <c r="E141" i="9" s="1"/>
  <c r="D139" i="9"/>
  <c r="E139" i="9" s="1"/>
  <c r="D138" i="9"/>
  <c r="E138" i="9" s="1"/>
  <c r="D134" i="9"/>
  <c r="E134" i="9" s="1"/>
  <c r="F134" i="9" s="1"/>
  <c r="D142" i="9"/>
  <c r="E142" i="9" s="1"/>
  <c r="D140" i="9"/>
  <c r="E140" i="9" s="1"/>
  <c r="D137" i="9"/>
  <c r="E137" i="9" s="1"/>
  <c r="D136" i="9"/>
  <c r="E136" i="9" s="1"/>
  <c r="D135" i="9"/>
  <c r="E135" i="9" s="1"/>
  <c r="D118" i="9"/>
  <c r="E118" i="9" s="1"/>
  <c r="D117" i="9"/>
  <c r="E117" i="9" s="1"/>
  <c r="D116" i="9"/>
  <c r="E116" i="9" s="1"/>
  <c r="D115" i="9"/>
  <c r="E115" i="9" s="1"/>
  <c r="D127" i="9"/>
  <c r="E127" i="9" s="1"/>
  <c r="D126" i="9"/>
  <c r="E126" i="9" s="1"/>
  <c r="D125" i="9"/>
  <c r="E125" i="9" s="1"/>
  <c r="D124" i="9"/>
  <c r="E124" i="9" s="1"/>
  <c r="D123" i="9"/>
  <c r="E123" i="9" s="1"/>
  <c r="D122" i="9"/>
  <c r="E122" i="9" s="1"/>
  <c r="D121" i="9"/>
  <c r="E121" i="9" s="1"/>
  <c r="D120" i="9"/>
  <c r="E120" i="9" s="1"/>
  <c r="D119" i="9"/>
  <c r="E119" i="9" s="1"/>
  <c r="D109" i="9"/>
  <c r="E109" i="9" s="1"/>
  <c r="D108" i="9"/>
  <c r="E108" i="9" s="1"/>
  <c r="F108" i="9" s="1"/>
  <c r="D107" i="9"/>
  <c r="E107" i="9" s="1"/>
  <c r="D106" i="9"/>
  <c r="E106" i="9" s="1"/>
  <c r="D105" i="9"/>
  <c r="E105" i="9" s="1"/>
  <c r="F105" i="9" s="1"/>
  <c r="D104" i="9"/>
  <c r="E104" i="9" s="1"/>
  <c r="F104" i="9" s="1"/>
  <c r="D103" i="9"/>
  <c r="E103" i="9" s="1"/>
  <c r="C110" i="9"/>
  <c r="D76" i="9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C56" i="9"/>
  <c r="D56" i="9" s="1"/>
  <c r="D70" i="9"/>
  <c r="D69" i="9"/>
  <c r="E71" i="9" s="1"/>
  <c r="C55" i="9"/>
  <c r="D55" i="9" s="1"/>
  <c r="D20" i="9"/>
  <c r="E20" i="9" s="1"/>
  <c r="D18" i="9"/>
  <c r="E18" i="9" s="1"/>
  <c r="D65" i="9"/>
  <c r="D64" i="9"/>
  <c r="D63" i="9"/>
  <c r="D62" i="9"/>
  <c r="D61" i="9"/>
  <c r="D60" i="9"/>
  <c r="D48" i="9"/>
  <c r="D47" i="9"/>
  <c r="D46" i="9"/>
  <c r="D45" i="9"/>
  <c r="D44" i="9"/>
  <c r="D43" i="9"/>
  <c r="D39" i="9"/>
  <c r="D38" i="9"/>
  <c r="D37" i="9"/>
  <c r="D36" i="9"/>
  <c r="D35" i="9"/>
  <c r="D34" i="9"/>
  <c r="E11" i="9"/>
  <c r="A69" i="10" l="1"/>
  <c r="E27" i="9"/>
  <c r="C128" i="9"/>
  <c r="B147" i="9"/>
  <c r="F107" i="9"/>
  <c r="E66" i="9"/>
  <c r="F66" i="9" s="1"/>
  <c r="E57" i="9"/>
  <c r="F57" i="9" s="1"/>
  <c r="E49" i="9"/>
  <c r="F49" i="9" s="1"/>
  <c r="E40" i="9"/>
  <c r="E13" i="9"/>
  <c r="F13" i="9" s="1"/>
  <c r="E29" i="9"/>
  <c r="F11" i="9"/>
  <c r="E157" i="9"/>
  <c r="B70" i="13"/>
  <c r="B30" i="13"/>
  <c r="A71" i="13"/>
  <c r="A31" i="13"/>
  <c r="B6" i="10"/>
  <c r="A79" i="10"/>
  <c r="A74" i="10"/>
  <c r="A77" i="10"/>
  <c r="A70" i="10"/>
  <c r="A78" i="10"/>
  <c r="A73" i="10"/>
  <c r="A71" i="10"/>
  <c r="A75" i="10"/>
  <c r="A72" i="10"/>
  <c r="A76" i="10"/>
  <c r="C52" i="9"/>
  <c r="B29" i="10"/>
  <c r="B70" i="10" s="1"/>
  <c r="B33" i="10"/>
  <c r="B74" i="10" s="1"/>
  <c r="B37" i="10"/>
  <c r="B78" i="10" s="1"/>
  <c r="B30" i="10"/>
  <c r="B71" i="10" s="1"/>
  <c r="B34" i="10"/>
  <c r="B75" i="10" s="1"/>
  <c r="B38" i="10"/>
  <c r="B79" i="10" s="1"/>
  <c r="B27" i="10"/>
  <c r="B68" i="10" s="1"/>
  <c r="B31" i="10"/>
  <c r="B72" i="10" s="1"/>
  <c r="B35" i="10"/>
  <c r="B76" i="10" s="1"/>
  <c r="B28" i="10"/>
  <c r="B69" i="10" s="1"/>
  <c r="B32" i="10"/>
  <c r="B73" i="10" s="1"/>
  <c r="B36" i="10"/>
  <c r="B77" i="10" s="1"/>
  <c r="E110" i="9"/>
  <c r="B3" i="13" s="1"/>
  <c r="E128" i="9"/>
  <c r="B4" i="13" s="1"/>
  <c r="F119" i="9"/>
  <c r="F122" i="9"/>
  <c r="F136" i="9"/>
  <c r="F140" i="9"/>
  <c r="F121" i="9"/>
  <c r="F125" i="9"/>
  <c r="F116" i="9"/>
  <c r="F126" i="9"/>
  <c r="F117" i="9"/>
  <c r="F137" i="9"/>
  <c r="F139" i="9"/>
  <c r="F123" i="9"/>
  <c r="F127" i="9"/>
  <c r="F142" i="9"/>
  <c r="F141" i="9"/>
  <c r="F120" i="9"/>
  <c r="F124" i="9"/>
  <c r="F135" i="9"/>
  <c r="F143" i="9"/>
  <c r="F144" i="9"/>
  <c r="F115" i="9"/>
  <c r="F118" i="9"/>
  <c r="F138" i="9"/>
  <c r="F152" i="9"/>
  <c r="B128" i="9"/>
  <c r="F103" i="9"/>
  <c r="F109" i="9"/>
  <c r="F106" i="9"/>
  <c r="F71" i="9"/>
  <c r="D133" i="9" l="1"/>
  <c r="E133" i="9" s="1"/>
  <c r="C147" i="9"/>
  <c r="D147" i="9" s="1"/>
  <c r="E73" i="9"/>
  <c r="E75" i="9" s="1"/>
  <c r="F40" i="9"/>
  <c r="F29" i="9"/>
  <c r="B10" i="10"/>
  <c r="B10" i="13"/>
  <c r="A72" i="13"/>
  <c r="A32" i="13"/>
  <c r="B31" i="13"/>
  <c r="B71" i="13"/>
  <c r="B3" i="10"/>
  <c r="B4" i="10"/>
  <c r="F27" i="9"/>
  <c r="F110" i="9"/>
  <c r="F157" i="9"/>
  <c r="F128" i="9"/>
  <c r="E147" i="9" l="1"/>
  <c r="F133" i="9"/>
  <c r="F147" i="9" s="1"/>
  <c r="F159" i="9" s="1"/>
  <c r="B12" i="13"/>
  <c r="C31" i="13" s="1"/>
  <c r="B11" i="13"/>
  <c r="B32" i="13"/>
  <c r="A73" i="13"/>
  <c r="A33" i="13"/>
  <c r="B72" i="13"/>
  <c r="B12" i="10"/>
  <c r="B13" i="10" s="1"/>
  <c r="B11" i="10"/>
  <c r="F75" i="9"/>
  <c r="E74" i="9"/>
  <c r="F74" i="9" s="1"/>
  <c r="F73" i="9"/>
  <c r="B5" i="13" l="1"/>
  <c r="E159" i="9"/>
  <c r="B5" i="10"/>
  <c r="C28" i="13"/>
  <c r="E69" i="13" s="1"/>
  <c r="B13" i="13"/>
  <c r="C26" i="13"/>
  <c r="E67" i="13" s="1"/>
  <c r="C27" i="13"/>
  <c r="E68" i="13" s="1"/>
  <c r="C29" i="13"/>
  <c r="E70" i="13" s="1"/>
  <c r="C30" i="13"/>
  <c r="E71" i="13" s="1"/>
  <c r="B73" i="13"/>
  <c r="C32" i="13"/>
  <c r="E72" i="13"/>
  <c r="A74" i="13"/>
  <c r="A34" i="13"/>
  <c r="B33" i="13"/>
  <c r="E76" i="9"/>
  <c r="B2" i="13" s="1"/>
  <c r="B2" i="10" l="1"/>
  <c r="B7" i="10" s="1"/>
  <c r="D26" i="10" s="1"/>
  <c r="F67" i="10" s="1"/>
  <c r="B7" i="13"/>
  <c r="B34" i="13"/>
  <c r="A75" i="13"/>
  <c r="A35" i="13"/>
  <c r="C33" i="13"/>
  <c r="B74" i="13"/>
  <c r="E73" i="13"/>
  <c r="F76" i="9"/>
  <c r="E99" i="9"/>
  <c r="B20" i="10" l="1"/>
  <c r="B21" i="10" s="1"/>
  <c r="D27" i="10"/>
  <c r="D28" i="10" s="1"/>
  <c r="D26" i="13"/>
  <c r="B20" i="13"/>
  <c r="B21" i="13" s="1"/>
  <c r="A36" i="13"/>
  <c r="B35" i="13"/>
  <c r="A76" i="13"/>
  <c r="E74" i="13"/>
  <c r="B75" i="13"/>
  <c r="C34" i="13"/>
  <c r="C38" i="10"/>
  <c r="C34" i="10"/>
  <c r="E75" i="10" s="1"/>
  <c r="C30" i="10"/>
  <c r="C26" i="10"/>
  <c r="C37" i="10"/>
  <c r="C33" i="10"/>
  <c r="E74" i="10" s="1"/>
  <c r="C29" i="10"/>
  <c r="C31" i="10"/>
  <c r="C36" i="10"/>
  <c r="C32" i="10"/>
  <c r="C28" i="10"/>
  <c r="C35" i="10"/>
  <c r="C27" i="10"/>
  <c r="F99" i="9"/>
  <c r="E161" i="9"/>
  <c r="E172" i="9" s="1"/>
  <c r="E174" i="9" s="1"/>
  <c r="E178" i="9" s="1"/>
  <c r="F68" i="10" l="1"/>
  <c r="D27" i="13"/>
  <c r="F67" i="13"/>
  <c r="E26" i="13"/>
  <c r="C35" i="13"/>
  <c r="B76" i="13"/>
  <c r="B36" i="13"/>
  <c r="A77" i="13"/>
  <c r="A37" i="13"/>
  <c r="E75" i="13"/>
  <c r="D29" i="10"/>
  <c r="E29" i="10" s="1"/>
  <c r="F69" i="10"/>
  <c r="E26" i="10"/>
  <c r="E67" i="10"/>
  <c r="E28" i="10"/>
  <c r="E69" i="10"/>
  <c r="E73" i="10"/>
  <c r="E76" i="10"/>
  <c r="E72" i="10"/>
  <c r="E70" i="10"/>
  <c r="E71" i="10"/>
  <c r="E27" i="10"/>
  <c r="E68" i="10"/>
  <c r="E77" i="10"/>
  <c r="E78" i="10"/>
  <c r="E79" i="10"/>
  <c r="F161" i="9"/>
  <c r="C67" i="13" l="1"/>
  <c r="F26" i="13"/>
  <c r="D67" i="13" s="1"/>
  <c r="E27" i="13"/>
  <c r="D28" i="13"/>
  <c r="F68" i="13"/>
  <c r="B77" i="13"/>
  <c r="C36" i="13"/>
  <c r="A78" i="13"/>
  <c r="A38" i="13"/>
  <c r="B37" i="13"/>
  <c r="E76" i="13"/>
  <c r="D30" i="10"/>
  <c r="F70" i="10"/>
  <c r="F27" i="10"/>
  <c r="D68" i="10" s="1"/>
  <c r="C68" i="10"/>
  <c r="F29" i="10"/>
  <c r="D70" i="10" s="1"/>
  <c r="C70" i="10"/>
  <c r="F28" i="10"/>
  <c r="D69" i="10" s="1"/>
  <c r="C69" i="10"/>
  <c r="F26" i="10"/>
  <c r="D67" i="10" s="1"/>
  <c r="C67" i="10"/>
  <c r="E28" i="13" l="1"/>
  <c r="F69" i="13"/>
  <c r="D29" i="13"/>
  <c r="F27" i="13"/>
  <c r="D68" i="13" s="1"/>
  <c r="C68" i="13"/>
  <c r="E77" i="13"/>
  <c r="C37" i="13"/>
  <c r="B78" i="13"/>
  <c r="B38" i="13"/>
  <c r="A79" i="13"/>
  <c r="D31" i="10"/>
  <c r="F71" i="10"/>
  <c r="E30" i="10"/>
  <c r="E29" i="13" l="1"/>
  <c r="D30" i="13"/>
  <c r="F70" i="13"/>
  <c r="F28" i="13"/>
  <c r="D69" i="13" s="1"/>
  <c r="C69" i="13"/>
  <c r="B79" i="13"/>
  <c r="C38" i="13"/>
  <c r="E78" i="13"/>
  <c r="C71" i="10"/>
  <c r="F30" i="10"/>
  <c r="D71" i="10" s="1"/>
  <c r="D32" i="10"/>
  <c r="F72" i="10"/>
  <c r="E31" i="10"/>
  <c r="E30" i="13" l="1"/>
  <c r="F71" i="13"/>
  <c r="D31" i="13"/>
  <c r="C70" i="13"/>
  <c r="F29" i="13"/>
  <c r="D70" i="13" s="1"/>
  <c r="E79" i="13"/>
  <c r="D33" i="10"/>
  <c r="F73" i="10"/>
  <c r="E32" i="10"/>
  <c r="C72" i="10"/>
  <c r="F31" i="10"/>
  <c r="D72" i="10" s="1"/>
  <c r="E31" i="13" l="1"/>
  <c r="F72" i="13"/>
  <c r="D32" i="13"/>
  <c r="C71" i="13"/>
  <c r="F30" i="13"/>
  <c r="D71" i="13" s="1"/>
  <c r="C73" i="10"/>
  <c r="F32" i="10"/>
  <c r="D73" i="10" s="1"/>
  <c r="D34" i="10"/>
  <c r="F74" i="10"/>
  <c r="E33" i="10"/>
  <c r="E32" i="13" l="1"/>
  <c r="F73" i="13"/>
  <c r="D33" i="13"/>
  <c r="C72" i="13"/>
  <c r="F31" i="13"/>
  <c r="D72" i="13" s="1"/>
  <c r="D35" i="10"/>
  <c r="F75" i="10"/>
  <c r="E34" i="10"/>
  <c r="C74" i="10"/>
  <c r="F33" i="10"/>
  <c r="D74" i="10" s="1"/>
  <c r="E33" i="13" l="1"/>
  <c r="D34" i="13"/>
  <c r="F74" i="13"/>
  <c r="C73" i="13"/>
  <c r="F32" i="13"/>
  <c r="D73" i="13" s="1"/>
  <c r="C75" i="10"/>
  <c r="F34" i="10"/>
  <c r="D75" i="10" s="1"/>
  <c r="D36" i="10"/>
  <c r="F76" i="10"/>
  <c r="E35" i="10"/>
  <c r="E34" i="13" l="1"/>
  <c r="F75" i="13"/>
  <c r="D35" i="13"/>
  <c r="C74" i="13"/>
  <c r="F33" i="13"/>
  <c r="D74" i="13" s="1"/>
  <c r="D37" i="10"/>
  <c r="F77" i="10"/>
  <c r="E36" i="10"/>
  <c r="F35" i="10"/>
  <c r="D76" i="10" s="1"/>
  <c r="C76" i="10"/>
  <c r="E35" i="13" l="1"/>
  <c r="F76" i="13"/>
  <c r="D36" i="13"/>
  <c r="F34" i="13"/>
  <c r="D75" i="13" s="1"/>
  <c r="C75" i="13"/>
  <c r="F36" i="10"/>
  <c r="D77" i="10" s="1"/>
  <c r="C77" i="10"/>
  <c r="D38" i="10"/>
  <c r="F78" i="10"/>
  <c r="E37" i="10"/>
  <c r="E36" i="13" l="1"/>
  <c r="F77" i="13"/>
  <c r="D37" i="13"/>
  <c r="C76" i="13"/>
  <c r="F35" i="13"/>
  <c r="D76" i="13" s="1"/>
  <c r="F79" i="10"/>
  <c r="E38" i="10"/>
  <c r="C78" i="10"/>
  <c r="F37" i="10"/>
  <c r="D78" i="10" s="1"/>
  <c r="E37" i="13" l="1"/>
  <c r="F78" i="13"/>
  <c r="D38" i="13"/>
  <c r="C77" i="13"/>
  <c r="F36" i="13"/>
  <c r="D77" i="13" s="1"/>
  <c r="C79" i="10"/>
  <c r="F38" i="10"/>
  <c r="D79" i="10" s="1"/>
  <c r="F79" i="13" l="1"/>
  <c r="E38" i="13"/>
  <c r="C78" i="13"/>
  <c r="F37" i="13"/>
  <c r="D78" i="13" s="1"/>
  <c r="C79" i="13" l="1"/>
  <c r="F38" i="13"/>
  <c r="D79" i="13" s="1"/>
</calcChain>
</file>

<file path=xl/sharedStrings.xml><?xml version="1.0" encoding="utf-8"?>
<sst xmlns="http://schemas.openxmlformats.org/spreadsheetml/2006/main" count="290" uniqueCount="184">
  <si>
    <t>Net</t>
  </si>
  <si>
    <t>Fixed</t>
  </si>
  <si>
    <t>Fixed Cost</t>
  </si>
  <si>
    <t>Variable Cost</t>
  </si>
  <si>
    <t>Total Cost</t>
  </si>
  <si>
    <t>Invoices</t>
  </si>
  <si>
    <t>Revenue per Invoice</t>
  </si>
  <si>
    <t xml:space="preserve"> </t>
  </si>
  <si>
    <t>Gross Profit</t>
  </si>
  <si>
    <t xml:space="preserve">         Total 7310 ER Profit Sharing Contribution</t>
  </si>
  <si>
    <t xml:space="preserve">         7340 Worker's Compensation Insurance</t>
  </si>
  <si>
    <t xml:space="preserve">            7361 Meeting/Course Registration Fees</t>
  </si>
  <si>
    <t xml:space="preserve">            7362 Bus &amp; Prof Book/Jrnl/Subsc</t>
  </si>
  <si>
    <t xml:space="preserve">            7363 Staff Training Fees &amp; Costs</t>
  </si>
  <si>
    <t xml:space="preserve">         Total 7360 Continuing Ed Registration Exp</t>
  </si>
  <si>
    <t xml:space="preserve">         7365 Travel &amp; Lodging</t>
  </si>
  <si>
    <t xml:space="preserve">   7400.0 Other Employee Costs</t>
  </si>
  <si>
    <t xml:space="preserve">      7400 Study Group Fees</t>
  </si>
  <si>
    <t xml:space="preserve">      7410 VMG - Annual VSG Dues/Expenses (deleted)</t>
  </si>
  <si>
    <t xml:space="preserve">      7425 VMG - Meals &amp; Entertainment (deleted)</t>
  </si>
  <si>
    <t xml:space="preserve">      7435 VMG - Materials &amp; Promotions (deleted)</t>
  </si>
  <si>
    <t xml:space="preserve">      7440 Business Meals</t>
  </si>
  <si>
    <t xml:space="preserve">      7441 Entertainment</t>
  </si>
  <si>
    <t xml:space="preserve">      7442 Staff Meals/Snacks</t>
  </si>
  <si>
    <t xml:space="preserve">      7445 Staff Events &amp; Recreation</t>
  </si>
  <si>
    <t xml:space="preserve">      7450 Employee Recruitment Exp</t>
  </si>
  <si>
    <t xml:space="preserve">      7460 Laundry &amp; Uniforms</t>
  </si>
  <si>
    <t xml:space="preserve">   Total 7400.0 Other Employee Costs</t>
  </si>
  <si>
    <t xml:space="preserve">   7500.0 Facility &amp; Equipment Costs</t>
  </si>
  <si>
    <t xml:space="preserve">      7500 Rent on Practice Real Estate</t>
  </si>
  <si>
    <t xml:space="preserve">      7510 Rent on Business Equipment</t>
  </si>
  <si>
    <t xml:space="preserve">      7520 Maintenance Expense</t>
  </si>
  <si>
    <t xml:space="preserve">      7530 Service Contracts</t>
  </si>
  <si>
    <t xml:space="preserve">      7540 Housekeeping &amp; Janitorial</t>
  </si>
  <si>
    <t xml:space="preserve">      7545 Small Equipment &lt;$500</t>
  </si>
  <si>
    <t xml:space="preserve">      7570 Repairs</t>
  </si>
  <si>
    <t xml:space="preserve">      7580 Prop Casualty Liab Insurance</t>
  </si>
  <si>
    <t xml:space="preserve">      7590 Real Estate Taxes</t>
  </si>
  <si>
    <t xml:space="preserve">      7620 Practice Vehicle Expense</t>
  </si>
  <si>
    <t xml:space="preserve">      7660 Utilities</t>
  </si>
  <si>
    <t xml:space="preserve">      7670 Telephone</t>
  </si>
  <si>
    <t xml:space="preserve">         7671 Cellular Phone</t>
  </si>
  <si>
    <t xml:space="preserve">   7700 Administrative Costs</t>
  </si>
  <si>
    <t xml:space="preserve">      7705 Licenses and Permits</t>
  </si>
  <si>
    <t xml:space="preserve">      7710 Use Tax Paid</t>
  </si>
  <si>
    <t xml:space="preserve">      7715 Franchise Tax</t>
  </si>
  <si>
    <t xml:space="preserve">      7720 Other Taxes</t>
  </si>
  <si>
    <t xml:space="preserve">      7725 Veterinary &amp; Professional Dues</t>
  </si>
  <si>
    <t xml:space="preserve">      7735 Business Gift &amp; Flowers</t>
  </si>
  <si>
    <t xml:space="preserve">      7740 Charitable Contributions</t>
  </si>
  <si>
    <t xml:space="preserve">      7745 Computer Supplies</t>
  </si>
  <si>
    <t xml:space="preserve">      7750 Office Supplies</t>
  </si>
  <si>
    <t xml:space="preserve">      7755 Postage Expense</t>
  </si>
  <si>
    <t xml:space="preserve">      7765 Accounting Expense</t>
  </si>
  <si>
    <t xml:space="preserve">      7775 Payroll Services Expense</t>
  </si>
  <si>
    <t xml:space="preserve">      7785 Legal Services</t>
  </si>
  <si>
    <t xml:space="preserve">      7790 Business Consultation</t>
  </si>
  <si>
    <t xml:space="preserve">   Total 7700 Administrative Costs</t>
  </si>
  <si>
    <t xml:space="preserve">   7800 Advertising &amp; Promotion</t>
  </si>
  <si>
    <t xml:space="preserve">   7900 Fee Income Collection Costs</t>
  </si>
  <si>
    <t xml:space="preserve">      7905 Bank Charges</t>
  </si>
  <si>
    <t xml:space="preserve">      7910 Credit Card Merchant Fees</t>
  </si>
  <si>
    <t xml:space="preserve">      7915 Care Credit Service Fees</t>
  </si>
  <si>
    <t xml:space="preserve">      7920 Collection Expense</t>
  </si>
  <si>
    <t xml:space="preserve">      7930 Bad Debts</t>
  </si>
  <si>
    <t xml:space="preserve">      7940 Returned Checks</t>
  </si>
  <si>
    <t>Total Expenses</t>
  </si>
  <si>
    <t>Net Operating Income (EBITDA)</t>
  </si>
  <si>
    <t>Other Income</t>
  </si>
  <si>
    <t xml:space="preserve">   Other Miscellaneous Revenue</t>
  </si>
  <si>
    <t xml:space="preserve">      9000 Miscellaneous Revenue</t>
  </si>
  <si>
    <t xml:space="preserve">      9035 Client Service Charge Revenue</t>
  </si>
  <si>
    <t xml:space="preserve">   Total Other Miscellaneous Revenue</t>
  </si>
  <si>
    <t>Total Other Income</t>
  </si>
  <si>
    <t>Other Expenses</t>
  </si>
  <si>
    <t xml:space="preserve">   8000 Depreciation Expense</t>
  </si>
  <si>
    <t xml:space="preserve">   8050 Amortization Expense</t>
  </si>
  <si>
    <t xml:space="preserve">   Interest Expense</t>
  </si>
  <si>
    <t xml:space="preserve">      9080 Interest Expense/Bank Financed</t>
  </si>
  <si>
    <t xml:space="preserve">      9085 Interest Expense/Lease Financed</t>
  </si>
  <si>
    <t xml:space="preserve">      9095 Interest Expense/Other</t>
  </si>
  <si>
    <t xml:space="preserve">   Total Interest Expense</t>
  </si>
  <si>
    <t xml:space="preserve">   Other Miscellaneous Expense</t>
  </si>
  <si>
    <t xml:space="preserve">      9060 Officer Life Insurance</t>
  </si>
  <si>
    <t xml:space="preserve">      9070 Officer Disability Insurance</t>
  </si>
  <si>
    <t xml:space="preserve">   Total Other Miscellaneous Expense</t>
  </si>
  <si>
    <t>Total Other Expenses</t>
  </si>
  <si>
    <t>Net Other Income</t>
  </si>
  <si>
    <t>Net Income</t>
  </si>
  <si>
    <t>V</t>
  </si>
  <si>
    <t>F</t>
  </si>
  <si>
    <t>Budget</t>
  </si>
  <si>
    <t>Revenue</t>
  </si>
  <si>
    <t>Total Revenue</t>
  </si>
  <si>
    <t>Input Cells</t>
  </si>
  <si>
    <t>Direct Costs</t>
  </si>
  <si>
    <t>TO calculate</t>
  </si>
  <si>
    <t>Total Facility and Equipment Costs</t>
  </si>
  <si>
    <t>Employee Fringe Benefits</t>
  </si>
  <si>
    <t>Advertising and Promotion</t>
  </si>
  <si>
    <t>Fee Income Collection Costs</t>
  </si>
  <si>
    <t>DVM Compensation</t>
  </si>
  <si>
    <t>Owner Salary</t>
  </si>
  <si>
    <t>Support Staff Labor Template</t>
  </si>
  <si>
    <t>Client Service Representative</t>
  </si>
  <si>
    <t>Hospital Administrator / Manager</t>
  </si>
  <si>
    <t>Kennel</t>
  </si>
  <si>
    <t>Hourly Rate</t>
  </si>
  <si>
    <t>Grooming</t>
  </si>
  <si>
    <t>Estimate</t>
  </si>
  <si>
    <t>Scheduled</t>
  </si>
  <si>
    <t>Hours</t>
  </si>
  <si>
    <t>Daily Pay</t>
  </si>
  <si>
    <t>Annual</t>
  </si>
  <si>
    <t>Weekly</t>
  </si>
  <si>
    <t>Daily</t>
  </si>
  <si>
    <t>Percentage</t>
  </si>
  <si>
    <t>Total Daily Labor</t>
  </si>
  <si>
    <t>Employer Payroll Taxes</t>
  </si>
  <si>
    <t>Rate</t>
  </si>
  <si>
    <t>Base Salary #1</t>
  </si>
  <si>
    <t>Base Salary #2</t>
  </si>
  <si>
    <t>Base Salary #3</t>
  </si>
  <si>
    <t>Base Salary #4</t>
  </si>
  <si>
    <t>Base Salary #5</t>
  </si>
  <si>
    <t>Base Salary #6</t>
  </si>
  <si>
    <t>Employee Benefits % of Labor</t>
  </si>
  <si>
    <t>2019</t>
  </si>
  <si>
    <t xml:space="preserve">New </t>
  </si>
  <si>
    <t>Monthly</t>
  </si>
  <si>
    <t>Enter # of Days Open</t>
  </si>
  <si>
    <t>Fee Income Collection Costs % Gross</t>
  </si>
  <si>
    <t>Monthly Debt Service</t>
  </si>
  <si>
    <t xml:space="preserve">  Note Payable #1</t>
  </si>
  <si>
    <t xml:space="preserve">  Note Payable # 2</t>
  </si>
  <si>
    <t xml:space="preserve">  Note Payable # 3</t>
  </si>
  <si>
    <t xml:space="preserve"> Capitalized Lease Payment # 3</t>
  </si>
  <si>
    <t xml:space="preserve"> Capitalized Lease Payment # 2</t>
  </si>
  <si>
    <t xml:space="preserve"> Capitalized Lease Payment # 1</t>
  </si>
  <si>
    <t>Total Scheduled Hours</t>
  </si>
  <si>
    <t>Fixed Expense</t>
  </si>
  <si>
    <t>Variable Expense</t>
  </si>
  <si>
    <t>Fee Income Collection</t>
  </si>
  <si>
    <t>Total Variable Costs</t>
  </si>
  <si>
    <t>Facility</t>
  </si>
  <si>
    <t>Administrative</t>
  </si>
  <si>
    <t>Advertising</t>
  </si>
  <si>
    <t>Total Fixed</t>
  </si>
  <si>
    <t>Based on Scheduled Labor</t>
  </si>
  <si>
    <t>Data for Graph</t>
  </si>
  <si>
    <t>DailyCosts</t>
  </si>
  <si>
    <t xml:space="preserve">Variable Cost </t>
  </si>
  <si>
    <t>Cash in Bank</t>
  </si>
  <si>
    <t>1 Insert employee name</t>
  </si>
  <si>
    <t>Actual</t>
  </si>
  <si>
    <t>Can enter totals if you do not want the detail</t>
  </si>
  <si>
    <t>Commission</t>
  </si>
  <si>
    <t>Average Invoice</t>
  </si>
  <si>
    <t xml:space="preserve">Per Day </t>
  </si>
  <si>
    <t>Associate Compensation</t>
  </si>
  <si>
    <t>Total DVM Compensation</t>
  </si>
  <si>
    <t>Technicians</t>
  </si>
  <si>
    <t>Daily Revenue</t>
  </si>
  <si>
    <t xml:space="preserve">         7360 Continuing Ed Registration Expense</t>
  </si>
  <si>
    <t>Assuming no additional borrowed funds or vendor deferment</t>
  </si>
  <si>
    <t>Labor, Taxes, and Benefits</t>
  </si>
  <si>
    <t>Other EE Costs</t>
  </si>
  <si>
    <t>Variable Cost per Invoice</t>
  </si>
  <si>
    <t># of Invoices (Qty. Count)</t>
  </si>
  <si>
    <t>Break Even (# of Invoices)</t>
  </si>
  <si>
    <t>Break Even ($)</t>
  </si>
  <si>
    <t>Break-Even Formula</t>
  </si>
  <si>
    <t>Fixed Costs / (Revenue - Variable Costs)</t>
  </si>
  <si>
    <t>Based on Scheduled Labor &amp; DVM Production-Based Pay</t>
  </si>
  <si>
    <t># of Invoices - Projected</t>
  </si>
  <si>
    <t>Labor - Amount to Be Paid Daily</t>
  </si>
  <si>
    <t xml:space="preserve">DVM Production-Based Compensation </t>
  </si>
  <si>
    <t>Subtotal</t>
  </si>
  <si>
    <t>Revenue per Staff Hour</t>
  </si>
  <si>
    <t>Total Labor, Payroll Taxes, and Benefits</t>
  </si>
  <si>
    <t>Total Debt and Capitalized Lease Debt Service</t>
  </si>
  <si>
    <t>Can terminate outside service and bring in-house to give EEs hours</t>
  </si>
  <si>
    <t>Daily Cash Flow After Debt Service</t>
  </si>
  <si>
    <t># of Months of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</si>
</sst>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0" fontId="0" fillId="5" borderId="0" xfId="0" applyFill="1"/>
    <xf numFmtId="0" fontId="5" fillId="0" borderId="0" xfId="0" applyFont="1" applyAlignment="1">
      <alignment horizontal="center"/>
    </xf>
    <xf numFmtId="166" fontId="0" fillId="0" borderId="0" xfId="0" applyNumberFormat="1"/>
    <xf numFmtId="9" fontId="0" fillId="0" borderId="0" xfId="2" applyNumberFormat="1" applyFont="1"/>
    <xf numFmtId="165" fontId="0" fillId="0" borderId="0" xfId="1" applyNumberFormat="1" applyFont="1" applyAlignment="1">
      <alignment horizontal="center"/>
    </xf>
    <xf numFmtId="166" fontId="0" fillId="0" borderId="2" xfId="4" applyNumberFormat="1" applyFont="1" applyBorder="1"/>
    <xf numFmtId="165" fontId="0" fillId="7" borderId="0" xfId="1" applyNumberFormat="1" applyFont="1" applyFill="1"/>
    <xf numFmtId="164" fontId="0" fillId="7" borderId="0" xfId="0" applyNumberFormat="1" applyFill="1"/>
    <xf numFmtId="165" fontId="5" fillId="5" borderId="0" xfId="1" applyNumberFormat="1" applyFont="1" applyFill="1"/>
    <xf numFmtId="44" fontId="0" fillId="0" borderId="4" xfId="2" applyFont="1" applyBorder="1"/>
    <xf numFmtId="164" fontId="5" fillId="0" borderId="0" xfId="2" applyNumberFormat="1" applyFont="1" applyAlignment="1">
      <alignment horizontal="center"/>
    </xf>
    <xf numFmtId="164" fontId="0" fillId="0" borderId="0" xfId="2" applyNumberFormat="1" applyFont="1" applyBorder="1"/>
    <xf numFmtId="164" fontId="0" fillId="0" borderId="4" xfId="2" applyNumberFormat="1" applyFont="1" applyBorder="1"/>
    <xf numFmtId="165" fontId="0" fillId="3" borderId="8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9" xfId="2" applyNumberFormat="1" applyFont="1" applyFill="1" applyBorder="1" applyAlignment="1">
      <alignment horizontal="center"/>
    </xf>
    <xf numFmtId="165" fontId="5" fillId="4" borderId="0" xfId="1" applyNumberFormat="1" applyFont="1" applyFill="1"/>
    <xf numFmtId="0" fontId="0" fillId="4" borderId="0" xfId="0" applyFill="1"/>
    <xf numFmtId="164" fontId="0" fillId="4" borderId="0" xfId="2" applyNumberFormat="1" applyFont="1" applyFill="1"/>
    <xf numFmtId="164" fontId="0" fillId="7" borderId="0" xfId="2" applyNumberFormat="1" applyFont="1" applyFill="1"/>
    <xf numFmtId="0" fontId="7" fillId="0" borderId="0" xfId="0" applyFont="1" applyProtection="1">
      <protection hidden="1"/>
    </xf>
    <xf numFmtId="165" fontId="7" fillId="0" borderId="0" xfId="1" applyNumberFormat="1" applyFont="1" applyProtection="1">
      <protection hidden="1"/>
    </xf>
    <xf numFmtId="164" fontId="10" fillId="0" borderId="0" xfId="2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3" applyFont="1" applyFill="1" applyAlignment="1" applyProtection="1">
      <alignment horizontal="left" wrapText="1"/>
      <protection hidden="1"/>
    </xf>
    <xf numFmtId="0" fontId="6" fillId="6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164" fontId="7" fillId="0" borderId="0" xfId="2" applyNumberFormat="1" applyFont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165" fontId="7" fillId="0" borderId="6" xfId="1" applyNumberFormat="1" applyFont="1" applyBorder="1" applyProtection="1">
      <protection hidden="1"/>
    </xf>
    <xf numFmtId="164" fontId="7" fillId="0" borderId="7" xfId="2" applyNumberFormat="1" applyFont="1" applyBorder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165" fontId="7" fillId="0" borderId="0" xfId="1" applyNumberFormat="1" applyFont="1" applyBorder="1" applyProtection="1">
      <protection hidden="1"/>
    </xf>
    <xf numFmtId="164" fontId="7" fillId="0" borderId="9" xfId="2" applyNumberFormat="1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165" fontId="7" fillId="0" borderId="1" xfId="1" applyNumberFormat="1" applyFont="1" applyBorder="1" applyProtection="1">
      <protection hidden="1"/>
    </xf>
    <xf numFmtId="164" fontId="7" fillId="0" borderId="11" xfId="2" applyNumberFormat="1" applyFont="1" applyBorder="1" applyProtection="1">
      <protection hidden="1"/>
    </xf>
    <xf numFmtId="9" fontId="7" fillId="0" borderId="0" xfId="4" applyFont="1" applyProtection="1">
      <protection hidden="1"/>
    </xf>
    <xf numFmtId="0" fontId="6" fillId="7" borderId="0" xfId="0" applyFont="1" applyFill="1" applyAlignment="1" applyProtection="1">
      <alignment horizontal="center"/>
      <protection hidden="1"/>
    </xf>
    <xf numFmtId="164" fontId="7" fillId="0" borderId="0" xfId="2" applyNumberFormat="1" applyFont="1" applyBorder="1" applyProtection="1"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4" xfId="0" applyFont="1" applyBorder="1" applyProtection="1">
      <protection hidden="1"/>
    </xf>
    <xf numFmtId="164" fontId="7" fillId="0" borderId="15" xfId="2" applyNumberFormat="1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center"/>
      <protection hidden="1"/>
    </xf>
    <xf numFmtId="164" fontId="7" fillId="0" borderId="7" xfId="2" applyNumberFormat="1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2" xfId="0" applyFont="1" applyBorder="1" applyProtection="1">
      <protection hidden="1"/>
    </xf>
    <xf numFmtId="164" fontId="7" fillId="0" borderId="12" xfId="2" applyNumberFormat="1" applyFont="1" applyBorder="1" applyProtection="1">
      <protection hidden="1"/>
    </xf>
    <xf numFmtId="9" fontId="7" fillId="0" borderId="12" xfId="4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0" xfId="1" applyNumberFormat="1" applyFont="1" applyBorder="1" applyAlignment="1" applyProtection="1">
      <alignment horizontal="center"/>
      <protection hidden="1"/>
    </xf>
    <xf numFmtId="0" fontId="6" fillId="7" borderId="5" xfId="0" applyFont="1" applyFill="1" applyBorder="1" applyAlignment="1" applyProtection="1">
      <alignment horizontal="left"/>
      <protection hidden="1"/>
    </xf>
    <xf numFmtId="0" fontId="6" fillId="7" borderId="6" xfId="0" applyFont="1" applyFill="1" applyBorder="1" applyProtection="1">
      <protection hidden="1"/>
    </xf>
    <xf numFmtId="165" fontId="6" fillId="7" borderId="7" xfId="1" applyNumberFormat="1" applyFont="1" applyFill="1" applyBorder="1" applyProtection="1">
      <protection hidden="1"/>
    </xf>
    <xf numFmtId="0" fontId="6" fillId="7" borderId="10" xfId="0" applyFont="1" applyFill="1" applyBorder="1" applyAlignment="1" applyProtection="1">
      <alignment horizontal="left"/>
      <protection hidden="1"/>
    </xf>
    <xf numFmtId="0" fontId="6" fillId="7" borderId="1" xfId="0" applyFont="1" applyFill="1" applyBorder="1" applyProtection="1">
      <protection hidden="1"/>
    </xf>
    <xf numFmtId="164" fontId="6" fillId="7" borderId="11" xfId="2" applyNumberFormat="1" applyFont="1" applyFill="1" applyBorder="1" applyProtection="1">
      <protection hidden="1"/>
    </xf>
    <xf numFmtId="9" fontId="7" fillId="0" borderId="0" xfId="4" applyFont="1" applyBorder="1" applyAlignment="1" applyProtection="1">
      <alignment horizontal="center"/>
      <protection hidden="1"/>
    </xf>
    <xf numFmtId="9" fontId="7" fillId="0" borderId="18" xfId="4" applyFont="1" applyBorder="1" applyProtection="1">
      <protection hidden="1"/>
    </xf>
    <xf numFmtId="9" fontId="7" fillId="0" borderId="0" xfId="0" applyNumberFormat="1" applyFont="1" applyProtection="1">
      <protection hidden="1"/>
    </xf>
    <xf numFmtId="164" fontId="7" fillId="6" borderId="9" xfId="2" applyNumberFormat="1" applyFont="1" applyFill="1" applyBorder="1" applyProtection="1">
      <protection hidden="1"/>
    </xf>
    <xf numFmtId="9" fontId="7" fillId="0" borderId="1" xfId="4" applyFont="1" applyBorder="1" applyProtection="1">
      <protection hidden="1"/>
    </xf>
    <xf numFmtId="164" fontId="7" fillId="0" borderId="4" xfId="2" applyNumberFormat="1" applyFont="1" applyBorder="1" applyProtection="1">
      <protection hidden="1"/>
    </xf>
    <xf numFmtId="0" fontId="4" fillId="0" borderId="0" xfId="3" applyFont="1" applyAlignment="1" applyProtection="1">
      <alignment horizontal="left" wrapText="1"/>
      <protection hidden="1"/>
    </xf>
    <xf numFmtId="166" fontId="3" fillId="2" borderId="3" xfId="3" applyNumberFormat="1" applyFont="1" applyFill="1" applyBorder="1" applyAlignment="1" applyProtection="1">
      <alignment horizontal="right" wrapText="1"/>
      <protection hidden="1"/>
    </xf>
    <xf numFmtId="41" fontId="9" fillId="0" borderId="0" xfId="3" applyNumberFormat="1" applyFont="1" applyProtection="1">
      <protection hidden="1"/>
    </xf>
    <xf numFmtId="165" fontId="9" fillId="0" borderId="0" xfId="1" applyNumberFormat="1" applyFont="1" applyProtection="1">
      <protection hidden="1"/>
    </xf>
    <xf numFmtId="164" fontId="9" fillId="0" borderId="0" xfId="2" applyNumberFormat="1" applyFont="1" applyProtection="1">
      <protection hidden="1"/>
    </xf>
    <xf numFmtId="0" fontId="9" fillId="0" borderId="0" xfId="3" applyFont="1" applyProtection="1">
      <protection hidden="1"/>
    </xf>
    <xf numFmtId="0" fontId="11" fillId="0" borderId="0" xfId="3" applyFont="1" applyAlignment="1" applyProtection="1">
      <alignment horizontal="center"/>
      <protection hidden="1"/>
    </xf>
    <xf numFmtId="0" fontId="2" fillId="0" borderId="0" xfId="3" applyProtection="1">
      <protection hidden="1"/>
    </xf>
    <xf numFmtId="166" fontId="4" fillId="2" borderId="0" xfId="3" applyNumberFormat="1" applyFont="1" applyFill="1" applyAlignment="1" applyProtection="1">
      <alignment horizontal="right" wrapText="1"/>
      <protection hidden="1"/>
    </xf>
    <xf numFmtId="166" fontId="4" fillId="2" borderId="0" xfId="3" applyNumberFormat="1" applyFont="1" applyFill="1" applyBorder="1" applyAlignment="1" applyProtection="1">
      <alignment horizontal="right" wrapText="1"/>
      <protection hidden="1"/>
    </xf>
    <xf numFmtId="166" fontId="3" fillId="2" borderId="0" xfId="3" applyNumberFormat="1" applyFont="1" applyFill="1" applyBorder="1" applyAlignment="1" applyProtection="1">
      <alignment horizontal="right" wrapText="1"/>
      <protection hidden="1"/>
    </xf>
    <xf numFmtId="166" fontId="3" fillId="6" borderId="0" xfId="3" applyNumberFormat="1" applyFont="1" applyFill="1" applyBorder="1" applyAlignment="1" applyProtection="1">
      <alignment horizontal="right" wrapText="1"/>
      <protection hidden="1"/>
    </xf>
    <xf numFmtId="166" fontId="4" fillId="6" borderId="0" xfId="3" applyNumberFormat="1" applyFont="1" applyFill="1" applyBorder="1" applyAlignment="1" applyProtection="1">
      <alignment wrapText="1"/>
      <protection hidden="1"/>
    </xf>
    <xf numFmtId="166" fontId="4" fillId="6" borderId="0" xfId="3" applyNumberFormat="1" applyFont="1" applyFill="1" applyBorder="1" applyAlignment="1" applyProtection="1">
      <alignment horizontal="right" wrapText="1"/>
      <protection hidden="1"/>
    </xf>
    <xf numFmtId="41" fontId="7" fillId="0" borderId="0" xfId="0" applyNumberFormat="1" applyFont="1" applyProtection="1">
      <protection hidden="1"/>
    </xf>
    <xf numFmtId="167" fontId="6" fillId="7" borderId="0" xfId="1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3" applyFont="1" applyAlignment="1" applyProtection="1">
      <alignment horizontal="left" wrapText="1"/>
      <protection hidden="1"/>
    </xf>
    <xf numFmtId="165" fontId="3" fillId="7" borderId="0" xfId="1" quotePrefix="1" applyNumberFormat="1" applyFont="1" applyFill="1" applyBorder="1" applyAlignment="1" applyProtection="1">
      <alignment horizontal="center" wrapText="1"/>
      <protection hidden="1"/>
    </xf>
    <xf numFmtId="166" fontId="7" fillId="0" borderId="0" xfId="4" applyNumberFormat="1" applyFont="1" applyProtection="1">
      <protection hidden="1"/>
    </xf>
    <xf numFmtId="41" fontId="3" fillId="6" borderId="20" xfId="3" applyNumberFormat="1" applyFont="1" applyFill="1" applyBorder="1" applyAlignment="1" applyProtection="1">
      <alignment horizontal="right" wrapText="1"/>
      <protection hidden="1"/>
    </xf>
    <xf numFmtId="165" fontId="7" fillId="6" borderId="21" xfId="1" applyNumberFormat="1" applyFont="1" applyFill="1" applyBorder="1" applyProtection="1">
      <protection hidden="1"/>
    </xf>
    <xf numFmtId="165" fontId="7" fillId="0" borderId="4" xfId="0" applyNumberFormat="1" applyFont="1" applyBorder="1" applyProtection="1">
      <protection hidden="1"/>
    </xf>
    <xf numFmtId="166" fontId="7" fillId="0" borderId="4" xfId="4" applyNumberFormat="1" applyFont="1" applyBorder="1" applyProtection="1">
      <protection hidden="1"/>
    </xf>
    <xf numFmtId="41" fontId="3" fillId="6" borderId="0" xfId="3" applyNumberFormat="1" applyFont="1" applyFill="1" applyBorder="1" applyAlignment="1" applyProtection="1">
      <alignment horizontal="right" wrapText="1"/>
      <protection hidden="1"/>
    </xf>
    <xf numFmtId="165" fontId="7" fillId="6" borderId="0" xfId="1" applyNumberFormat="1" applyFont="1" applyFill="1" applyBorder="1" applyProtection="1">
      <protection hidden="1"/>
    </xf>
    <xf numFmtId="165" fontId="7" fillId="0" borderId="0" xfId="0" applyNumberFormat="1" applyFont="1" applyBorder="1" applyProtection="1">
      <protection hidden="1"/>
    </xf>
    <xf numFmtId="166" fontId="7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3" fillId="0" borderId="0" xfId="3" applyFont="1" applyFill="1" applyAlignment="1" applyProtection="1">
      <alignment horizontal="left" wrapText="1"/>
      <protection hidden="1"/>
    </xf>
    <xf numFmtId="41" fontId="7" fillId="0" borderId="12" xfId="0" applyNumberFormat="1" applyFont="1" applyBorder="1" applyProtection="1">
      <protection hidden="1"/>
    </xf>
    <xf numFmtId="166" fontId="7" fillId="0" borderId="4" xfId="0" applyNumberFormat="1" applyFont="1" applyBorder="1" applyProtection="1">
      <protection hidden="1"/>
    </xf>
    <xf numFmtId="166" fontId="7" fillId="0" borderId="0" xfId="0" applyNumberFormat="1" applyFont="1" applyProtection="1">
      <protection hidden="1"/>
    </xf>
    <xf numFmtId="41" fontId="7" fillId="6" borderId="21" xfId="0" applyNumberFormat="1" applyFont="1" applyFill="1" applyBorder="1" applyProtection="1">
      <protection hidden="1"/>
    </xf>
    <xf numFmtId="165" fontId="7" fillId="0" borderId="4" xfId="1" applyNumberFormat="1" applyFont="1" applyBorder="1" applyProtection="1">
      <protection hidden="1"/>
    </xf>
    <xf numFmtId="0" fontId="3" fillId="6" borderId="0" xfId="3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hidden="1"/>
    </xf>
    <xf numFmtId="41" fontId="4" fillId="6" borderId="0" xfId="3" applyNumberFormat="1" applyFont="1" applyFill="1" applyBorder="1" applyAlignment="1" applyProtection="1">
      <alignment horizontal="right" wrapText="1"/>
      <protection hidden="1"/>
    </xf>
    <xf numFmtId="0" fontId="3" fillId="0" borderId="0" xfId="3" applyFont="1" applyFill="1" applyBorder="1" applyAlignment="1" applyProtection="1">
      <alignment horizontal="left" wrapText="1"/>
      <protection hidden="1"/>
    </xf>
    <xf numFmtId="9" fontId="7" fillId="0" borderId="4" xfId="4" applyFont="1" applyBorder="1" applyProtection="1">
      <protection hidden="1"/>
    </xf>
    <xf numFmtId="164" fontId="7" fillId="8" borderId="13" xfId="2" applyNumberFormat="1" applyFont="1" applyFill="1" applyBorder="1" applyProtection="1">
      <protection hidden="1"/>
    </xf>
    <xf numFmtId="166" fontId="7" fillId="8" borderId="15" xfId="4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43" fontId="7" fillId="0" borderId="4" xfId="0" applyNumberFormat="1" applyFont="1" applyBorder="1" applyProtection="1">
      <protection hidden="1"/>
    </xf>
    <xf numFmtId="43" fontId="7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5" fontId="7" fillId="0" borderId="0" xfId="1" applyNumberFormat="1" applyFont="1" applyBorder="1" applyProtection="1"/>
    <xf numFmtId="164" fontId="7" fillId="0" borderId="9" xfId="2" applyNumberFormat="1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165" fontId="7" fillId="0" borderId="1" xfId="1" applyNumberFormat="1" applyFont="1" applyBorder="1" applyProtection="1"/>
    <xf numFmtId="164" fontId="7" fillId="0" borderId="11" xfId="2" applyNumberFormat="1" applyFont="1" applyBorder="1" applyProtection="1"/>
    <xf numFmtId="9" fontId="7" fillId="0" borderId="0" xfId="4" applyFont="1" applyProtection="1"/>
    <xf numFmtId="165" fontId="7" fillId="4" borderId="0" xfId="1" applyNumberFormat="1" applyFont="1" applyFill="1" applyBorder="1" applyProtection="1">
      <protection locked="0" hidden="1"/>
    </xf>
    <xf numFmtId="0" fontId="7" fillId="0" borderId="0" xfId="0" applyFont="1" applyBorder="1" applyProtection="1">
      <protection locked="0" hidden="1"/>
    </xf>
    <xf numFmtId="9" fontId="7" fillId="4" borderId="12" xfId="4" applyFont="1" applyFill="1" applyBorder="1" applyProtection="1">
      <protection locked="0" hidden="1"/>
    </xf>
    <xf numFmtId="44" fontId="7" fillId="4" borderId="12" xfId="2" applyFont="1" applyFill="1" applyBorder="1" applyProtection="1">
      <protection locked="0" hidden="1"/>
    </xf>
    <xf numFmtId="0" fontId="7" fillId="4" borderId="12" xfId="0" applyFont="1" applyFill="1" applyBorder="1" applyProtection="1">
      <protection locked="0" hidden="1"/>
    </xf>
    <xf numFmtId="165" fontId="7" fillId="4" borderId="12" xfId="1" applyNumberFormat="1" applyFont="1" applyFill="1" applyBorder="1" applyAlignment="1" applyProtection="1">
      <alignment horizontal="center"/>
      <protection locked="0" hidden="1"/>
    </xf>
    <xf numFmtId="164" fontId="7" fillId="4" borderId="12" xfId="2" applyNumberFormat="1" applyFont="1" applyFill="1" applyBorder="1" applyProtection="1">
      <protection locked="0" hidden="1"/>
    </xf>
    <xf numFmtId="9" fontId="7" fillId="4" borderId="0" xfId="4" applyFont="1" applyFill="1" applyBorder="1" applyProtection="1">
      <protection locked="0" hidden="1"/>
    </xf>
    <xf numFmtId="9" fontId="7" fillId="4" borderId="2" xfId="4" applyFont="1" applyFill="1" applyBorder="1" applyProtection="1">
      <protection locked="0" hidden="1"/>
    </xf>
    <xf numFmtId="41" fontId="4" fillId="4" borderId="16" xfId="3" applyNumberFormat="1" applyFont="1" applyFill="1" applyBorder="1" applyAlignment="1" applyProtection="1">
      <alignment horizontal="right" wrapText="1"/>
      <protection locked="0" hidden="1"/>
    </xf>
    <xf numFmtId="165" fontId="7" fillId="4" borderId="12" xfId="1" applyNumberFormat="1" applyFont="1" applyFill="1" applyBorder="1" applyProtection="1">
      <protection locked="0" hidden="1"/>
    </xf>
    <xf numFmtId="41" fontId="4" fillId="4" borderId="19" xfId="3" applyNumberFormat="1" applyFont="1" applyFill="1" applyBorder="1" applyAlignment="1" applyProtection="1">
      <alignment horizontal="right" wrapText="1"/>
      <protection locked="0" hidden="1"/>
    </xf>
    <xf numFmtId="165" fontId="7" fillId="4" borderId="17" xfId="1" applyNumberFormat="1" applyFont="1" applyFill="1" applyBorder="1" applyProtection="1">
      <protection locked="0" hidden="1"/>
    </xf>
    <xf numFmtId="41" fontId="4" fillId="4" borderId="12" xfId="3" applyNumberFormat="1" applyFont="1" applyFill="1" applyBorder="1" applyAlignment="1" applyProtection="1">
      <alignment horizontal="right" wrapText="1"/>
      <protection locked="0" hidden="1"/>
    </xf>
    <xf numFmtId="166" fontId="7" fillId="4" borderId="0" xfId="4" applyNumberFormat="1" applyFont="1" applyFill="1" applyProtection="1">
      <protection locked="0" hidden="1"/>
    </xf>
    <xf numFmtId="165" fontId="7" fillId="4" borderId="0" xfId="1" applyNumberFormat="1" applyFont="1" applyFill="1" applyProtection="1">
      <protection locked="0" hidden="1"/>
    </xf>
    <xf numFmtId="166" fontId="7" fillId="4" borderId="14" xfId="4" applyNumberFormat="1" applyFont="1" applyFill="1" applyBorder="1" applyProtection="1">
      <protection locked="0" hidden="1"/>
    </xf>
    <xf numFmtId="0" fontId="7" fillId="4" borderId="4" xfId="0" applyFont="1" applyFill="1" applyBorder="1" applyAlignment="1" applyProtection="1">
      <alignment horizontal="center"/>
      <protection locked="0" hidden="1"/>
    </xf>
    <xf numFmtId="0" fontId="7" fillId="4" borderId="12" xfId="0" applyFont="1" applyFill="1" applyBorder="1" applyAlignment="1" applyProtection="1">
      <alignment horizontal="left"/>
      <protection locked="0" hidden="1"/>
    </xf>
    <xf numFmtId="0" fontId="6" fillId="6" borderId="0" xfId="0" applyFont="1" applyFill="1" applyAlignment="1" applyProtection="1">
      <alignment horizontal="center"/>
      <protection hidden="1"/>
    </xf>
    <xf numFmtId="0" fontId="7" fillId="6" borderId="0" xfId="0" applyFont="1" applyFill="1" applyBorder="1" applyProtection="1">
      <protection locked="0" hidden="1"/>
    </xf>
    <xf numFmtId="0" fontId="6" fillId="4" borderId="0" xfId="0" applyFont="1" applyFill="1" applyAlignment="1" applyProtection="1">
      <alignment horizontal="center"/>
      <protection locked="0" hidden="1"/>
    </xf>
    <xf numFmtId="165" fontId="0" fillId="3" borderId="10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'Scheduled Labor'!$B$25</c:f>
              <c:strCache>
                <c:ptCount val="1"/>
                <c:pt idx="0">
                  <c:v> Revenue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'Scheduled Labor'!$A$26:$A$38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Labor'!$B$26:$B$38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5-4F12-B198-EC1CAD481212}"/>
            </c:ext>
          </c:extLst>
        </c:ser>
        <c:ser>
          <c:idx val="1"/>
          <c:order val="1"/>
          <c:tx>
            <c:strRef>
              <c:f>'Scheduled Labor'!$C$25</c:f>
              <c:strCache>
                <c:ptCount val="1"/>
                <c:pt idx="0">
                  <c:v>Variable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'Scheduled Labor'!$A$26:$A$38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Labor'!$C$26:$C$38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5-4F12-B198-EC1CAD481212}"/>
            </c:ext>
          </c:extLst>
        </c:ser>
        <c:ser>
          <c:idx val="2"/>
          <c:order val="2"/>
          <c:tx>
            <c:strRef>
              <c:f>'Scheduled Labor'!$D$25</c:f>
              <c:strCache>
                <c:ptCount val="1"/>
                <c:pt idx="0">
                  <c:v> Fixed Cost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'Scheduled Labor'!$A$26:$A$38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Labor'!$D$26:$D$38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5-4F12-B198-EC1CAD481212}"/>
            </c:ext>
          </c:extLst>
        </c:ser>
        <c:ser>
          <c:idx val="3"/>
          <c:order val="3"/>
          <c:tx>
            <c:strRef>
              <c:f>'Scheduled Labor'!$E$25</c:f>
              <c:strCache>
                <c:ptCount val="1"/>
                <c:pt idx="0">
                  <c:v> Total Cost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'Scheduled Labor'!$A$26:$A$38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Labor'!$E$26:$E$38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5-4F12-B198-EC1CAD481212}"/>
            </c:ext>
          </c:extLst>
        </c:ser>
        <c:ser>
          <c:idx val="4"/>
          <c:order val="4"/>
          <c:tx>
            <c:strRef>
              <c:f>'Scheduled Labor'!$F$25</c:f>
              <c:strCache>
                <c:ptCount val="1"/>
                <c:pt idx="0">
                  <c:v>Net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'Scheduled Labor'!$A$26:$A$38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Labor'!$F$26:$F$38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5-4F12-B198-EC1CAD48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833744"/>
        <c:axId val="890828824"/>
      </c:lineChart>
      <c:catAx>
        <c:axId val="89083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Invoices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28824"/>
        <c:crosses val="autoZero"/>
        <c:auto val="1"/>
        <c:lblAlgn val="ctr"/>
        <c:lblOffset val="100"/>
        <c:noMultiLvlLbl val="0"/>
      </c:catAx>
      <c:valAx>
        <c:axId val="8908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3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Break Even</a:t>
            </a:r>
          </a:p>
        </c:rich>
      </c:tx>
      <c:layout>
        <c:manualLayout>
          <c:xMode val="edge"/>
          <c:yMode val="edge"/>
          <c:x val="0.39123779594701652"/>
          <c:y val="1.958383577951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83565767581987"/>
          <c:y val="0.17877369207219598"/>
          <c:w val="0.84732152230971125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'Scheduled Labor'!$B$66</c:f>
              <c:strCache>
                <c:ptCount val="1"/>
                <c:pt idx="0">
                  <c:v>Revenue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'Scheduled Labor'!$A$67:$A$79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Labor'!$B$67:$B$79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4-4530-92F8-6DB0CD8917E0}"/>
            </c:ext>
          </c:extLst>
        </c:ser>
        <c:ser>
          <c:idx val="1"/>
          <c:order val="1"/>
          <c:tx>
            <c:strRef>
              <c:f>'Scheduled Labor'!$C$66</c:f>
              <c:strCache>
                <c:ptCount val="1"/>
                <c:pt idx="0">
                  <c:v>Total Cost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'Scheduled Labor'!$A$67:$A$79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Labor'!$C$67:$C$79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4-4530-92F8-6DB0CD8917E0}"/>
            </c:ext>
          </c:extLst>
        </c:ser>
        <c:ser>
          <c:idx val="2"/>
          <c:order val="2"/>
          <c:tx>
            <c:strRef>
              <c:f>'Scheduled Labor'!$D$66</c:f>
              <c:strCache>
                <c:ptCount val="1"/>
                <c:pt idx="0">
                  <c:v>Net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'Scheduled Labor'!$A$67:$A$79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'Scheduled Labor'!$D$67:$D$79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4-4530-92F8-6DB0CD89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96896"/>
        <c:axId val="1141601816"/>
      </c:lineChart>
      <c:catAx>
        <c:axId val="114159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Invoices</a:t>
                </a:r>
              </a:p>
            </c:rich>
          </c:tx>
          <c:layout>
            <c:manualLayout>
              <c:xMode val="edge"/>
              <c:yMode val="edge"/>
              <c:x val="0.46669247014710336"/>
              <c:y val="0.88613515827954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601816"/>
        <c:crosses val="autoZero"/>
        <c:auto val="0"/>
        <c:lblAlgn val="ctr"/>
        <c:lblOffset val="100"/>
        <c:noMultiLvlLbl val="0"/>
      </c:catAx>
      <c:valAx>
        <c:axId val="114160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9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 Labor DVM % pay'!$B$25</c:f>
              <c:strCache>
                <c:ptCount val="1"/>
                <c:pt idx="0">
                  <c:v> Revenue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 Labor DVM % pay'!$A$26:$A$38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pay'!$B$26:$B$38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6-4CDA-9F67-0D44B787942D}"/>
            </c:ext>
          </c:extLst>
        </c:ser>
        <c:ser>
          <c:idx val="1"/>
          <c:order val="1"/>
          <c:tx>
            <c:strRef>
              <c:f>'Sch Labor DVM % pay'!$C$25</c:f>
              <c:strCache>
                <c:ptCount val="1"/>
                <c:pt idx="0">
                  <c:v>Variable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 Labor DVM % pay'!$A$26:$A$38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pay'!$C$26:$C$38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6-4CDA-9F67-0D44B787942D}"/>
            </c:ext>
          </c:extLst>
        </c:ser>
        <c:ser>
          <c:idx val="2"/>
          <c:order val="2"/>
          <c:tx>
            <c:strRef>
              <c:f>'Sch Labor DVM % pay'!$D$25</c:f>
              <c:strCache>
                <c:ptCount val="1"/>
                <c:pt idx="0">
                  <c:v> Fixed Cost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 Labor DVM % pay'!$A$26:$A$38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pay'!$D$26:$D$38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6-4CDA-9F67-0D44B787942D}"/>
            </c:ext>
          </c:extLst>
        </c:ser>
        <c:ser>
          <c:idx val="3"/>
          <c:order val="3"/>
          <c:tx>
            <c:strRef>
              <c:f>'Sch Labor DVM % pay'!$E$25</c:f>
              <c:strCache>
                <c:ptCount val="1"/>
                <c:pt idx="0">
                  <c:v> Total Cost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 Labor DVM % pay'!$A$26:$A$38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pay'!$E$26:$E$38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6-4CDA-9F67-0D44B787942D}"/>
            </c:ext>
          </c:extLst>
        </c:ser>
        <c:ser>
          <c:idx val="4"/>
          <c:order val="4"/>
          <c:tx>
            <c:strRef>
              <c:f>'Sch Labor DVM % pay'!$F$25</c:f>
              <c:strCache>
                <c:ptCount val="1"/>
                <c:pt idx="0">
                  <c:v>Net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 Labor DVM % pay'!$A$26:$A$38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pay'!$F$26:$F$38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6-4CDA-9F67-0D44B7879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833744"/>
        <c:axId val="890828824"/>
      </c:lineChart>
      <c:catAx>
        <c:axId val="89083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Invoices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28824"/>
        <c:crosses val="autoZero"/>
        <c:auto val="1"/>
        <c:lblAlgn val="ctr"/>
        <c:lblOffset val="100"/>
        <c:noMultiLvlLbl val="0"/>
      </c:catAx>
      <c:valAx>
        <c:axId val="8908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3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Break Even</a:t>
            </a:r>
          </a:p>
        </c:rich>
      </c:tx>
      <c:layout>
        <c:manualLayout>
          <c:xMode val="edge"/>
          <c:yMode val="edge"/>
          <c:x val="0.39123779594701652"/>
          <c:y val="1.958383577951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83565767581987"/>
          <c:y val="0.17877369207219598"/>
          <c:w val="0.84732152230971125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'Sch Labor DVM % pay'!$B$66</c:f>
              <c:strCache>
                <c:ptCount val="1"/>
                <c:pt idx="0">
                  <c:v>Revenue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 Labor DVM % pay'!$A$67:$A$79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pay'!$B$67:$B$79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5-4CD5-BAB4-8A5A6370BC82}"/>
            </c:ext>
          </c:extLst>
        </c:ser>
        <c:ser>
          <c:idx val="1"/>
          <c:order val="1"/>
          <c:tx>
            <c:strRef>
              <c:f>'Sch Labor DVM % pay'!$C$66</c:f>
              <c:strCache>
                <c:ptCount val="1"/>
                <c:pt idx="0">
                  <c:v>Total Cost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 Labor DVM % pay'!$A$67:$A$79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pay'!$C$67:$C$79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5-4CD5-BAB4-8A5A6370BC82}"/>
            </c:ext>
          </c:extLst>
        </c:ser>
        <c:ser>
          <c:idx val="2"/>
          <c:order val="2"/>
          <c:tx>
            <c:strRef>
              <c:f>'Sch Labor DVM % pay'!$D$66</c:f>
              <c:strCache>
                <c:ptCount val="1"/>
                <c:pt idx="0">
                  <c:v>Net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'Sch Labor DVM % pay'!$A$67:$A$79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'Sch Labor DVM % pay'!$D$67:$D$79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C5-4CD5-BAB4-8A5A6370B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96896"/>
        <c:axId val="1141601816"/>
      </c:lineChart>
      <c:catAx>
        <c:axId val="114159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Invoices</a:t>
                </a:r>
              </a:p>
            </c:rich>
          </c:tx>
          <c:layout>
            <c:manualLayout>
              <c:xMode val="edge"/>
              <c:yMode val="edge"/>
              <c:x val="0.46669247014710336"/>
              <c:y val="0.88613515827954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601816"/>
        <c:crosses val="autoZero"/>
        <c:auto val="0"/>
        <c:lblAlgn val="ctr"/>
        <c:lblOffset val="100"/>
        <c:noMultiLvlLbl val="0"/>
      </c:catAx>
      <c:valAx>
        <c:axId val="114160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9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185737</xdr:rowOff>
    </xdr:from>
    <xdr:to>
      <xdr:col>14</xdr:col>
      <xdr:colOff>485775</xdr:colOff>
      <xdr:row>17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42861</xdr:colOff>
      <xdr:row>18</xdr:row>
      <xdr:rowOff>33336</xdr:rowOff>
    </xdr:from>
    <xdr:to>
      <xdr:col>14</xdr:col>
      <xdr:colOff>609600</xdr:colOff>
      <xdr:row>39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</xdr:row>
      <xdr:rowOff>114300</xdr:rowOff>
    </xdr:from>
    <xdr:to>
      <xdr:col>2</xdr:col>
      <xdr:colOff>885825</xdr:colOff>
      <xdr:row>1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562350" y="295275"/>
          <a:ext cx="885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185737</xdr:rowOff>
    </xdr:from>
    <xdr:to>
      <xdr:col>14</xdr:col>
      <xdr:colOff>485775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42861</xdr:colOff>
      <xdr:row>18</xdr:row>
      <xdr:rowOff>33336</xdr:rowOff>
    </xdr:from>
    <xdr:to>
      <xdr:col>14</xdr:col>
      <xdr:colOff>609600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</xdr:row>
      <xdr:rowOff>114300</xdr:rowOff>
    </xdr:from>
    <xdr:to>
      <xdr:col>2</xdr:col>
      <xdr:colOff>885825</xdr:colOff>
      <xdr:row>1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562350" y="304800"/>
          <a:ext cx="885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118</xdr:row>
      <xdr:rowOff>95250</xdr:rowOff>
    </xdr:from>
    <xdr:to>
      <xdr:col>8</xdr:col>
      <xdr:colOff>685800</xdr:colOff>
      <xdr:row>118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6064250" y="17500600"/>
          <a:ext cx="2247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workbookViewId="0">
      <selection activeCell="A20" sqref="A20"/>
    </sheetView>
  </sheetViews>
  <sheetFormatPr defaultRowHeight="13.8" x14ac:dyDescent="0.25"/>
  <cols>
    <col min="1" max="1" width="29.59765625" style="1" customWidth="1"/>
    <col min="2" max="2" width="17.09765625" customWidth="1"/>
    <col min="3" max="3" width="11.69921875" bestFit="1" customWidth="1"/>
    <col min="4" max="4" width="11.59765625" style="3" customWidth="1"/>
    <col min="5" max="5" width="13.3984375" customWidth="1"/>
    <col min="6" max="6" width="11.5" style="4" customWidth="1"/>
    <col min="7" max="7" width="10.09765625" style="4" bestFit="1" customWidth="1"/>
  </cols>
  <sheetData>
    <row r="1" spans="1:6" s="4" customFormat="1" x14ac:dyDescent="0.25">
      <c r="A1" s="7" t="s">
        <v>1</v>
      </c>
      <c r="B1" s="16" t="s">
        <v>150</v>
      </c>
      <c r="C1"/>
      <c r="D1" s="3"/>
      <c r="E1"/>
    </row>
    <row r="2" spans="1:6" s="4" customFormat="1" x14ac:dyDescent="0.25">
      <c r="A2" s="1" t="s">
        <v>165</v>
      </c>
      <c r="B2" s="4">
        <f>+'Break Even'!E76</f>
        <v>0</v>
      </c>
      <c r="C2"/>
      <c r="D2" s="14" t="s">
        <v>148</v>
      </c>
      <c r="E2" s="6"/>
    </row>
    <row r="3" spans="1:6" s="4" customFormat="1" x14ac:dyDescent="0.25">
      <c r="A3" s="1" t="s">
        <v>166</v>
      </c>
      <c r="B3" s="4" t="e">
        <f>+'Break Even'!E110</f>
        <v>#DIV/0!</v>
      </c>
      <c r="C3"/>
      <c r="D3" s="3"/>
      <c r="E3"/>
    </row>
    <row r="4" spans="1:6" s="4" customFormat="1" x14ac:dyDescent="0.25">
      <c r="A4" s="1" t="s">
        <v>144</v>
      </c>
      <c r="B4" s="4" t="e">
        <f>+'Break Even'!E128</f>
        <v>#DIV/0!</v>
      </c>
      <c r="C4"/>
      <c r="D4" s="3"/>
      <c r="E4"/>
    </row>
    <row r="5" spans="1:6" s="4" customFormat="1" x14ac:dyDescent="0.25">
      <c r="A5" s="1" t="s">
        <v>145</v>
      </c>
      <c r="B5" s="4" t="e">
        <f>+'Break Even'!E147</f>
        <v>#DIV/0!</v>
      </c>
      <c r="C5"/>
      <c r="D5" s="3"/>
      <c r="E5"/>
    </row>
    <row r="6" spans="1:6" s="4" customFormat="1" ht="14.4" thickBot="1" x14ac:dyDescent="0.3">
      <c r="A6" s="1" t="s">
        <v>146</v>
      </c>
      <c r="B6" s="17" t="e">
        <f>+'Break Even'!E152</f>
        <v>#DIV/0!</v>
      </c>
      <c r="C6"/>
      <c r="D6" s="3"/>
      <c r="E6"/>
    </row>
    <row r="7" spans="1:6" s="4" customFormat="1" ht="14.4" thickBot="1" x14ac:dyDescent="0.3">
      <c r="A7" s="1" t="s">
        <v>147</v>
      </c>
      <c r="B7" s="18" t="e">
        <f>SUM(B2:B6)</f>
        <v>#DIV/0!</v>
      </c>
      <c r="C7"/>
      <c r="D7" s="160" t="s">
        <v>171</v>
      </c>
      <c r="E7" s="161"/>
      <c r="F7" s="162"/>
    </row>
    <row r="8" spans="1:6" s="4" customFormat="1" x14ac:dyDescent="0.25">
      <c r="A8" s="1"/>
      <c r="C8"/>
      <c r="D8" s="19"/>
      <c r="E8" s="20"/>
      <c r="F8" s="21"/>
    </row>
    <row r="9" spans="1:6" s="4" customFormat="1" ht="14.4" thickBot="1" x14ac:dyDescent="0.3">
      <c r="A9" s="7" t="s">
        <v>151</v>
      </c>
      <c r="C9"/>
      <c r="D9" s="157" t="s">
        <v>172</v>
      </c>
      <c r="E9" s="158"/>
      <c r="F9" s="159"/>
    </row>
    <row r="10" spans="1:6" s="4" customFormat="1" x14ac:dyDescent="0.25">
      <c r="A10" s="1" t="s">
        <v>95</v>
      </c>
      <c r="B10" s="8" t="e">
        <f>+'Break Even'!F13</f>
        <v>#DIV/0!</v>
      </c>
      <c r="D10" s="3"/>
      <c r="E10"/>
    </row>
    <row r="11" spans="1:6" s="4" customFormat="1" x14ac:dyDescent="0.25">
      <c r="A11" s="1" t="s">
        <v>142</v>
      </c>
      <c r="B11" s="11" t="str">
        <f>+'Break Even'!F157</f>
        <v xml:space="preserve">           --</v>
      </c>
      <c r="D11" s="3"/>
      <c r="E11"/>
    </row>
    <row r="12" spans="1:6" s="4" customFormat="1" ht="14.4" thickBot="1" x14ac:dyDescent="0.3">
      <c r="A12" s="1" t="s">
        <v>143</v>
      </c>
      <c r="B12" s="9" t="e">
        <f>+'Break Even'!F157+'Break Even'!F13</f>
        <v>#VALUE!</v>
      </c>
      <c r="D12" s="3"/>
      <c r="E12"/>
    </row>
    <row r="13" spans="1:6" s="4" customFormat="1" ht="14.4" thickBot="1" x14ac:dyDescent="0.3">
      <c r="A13" s="1" t="s">
        <v>167</v>
      </c>
      <c r="B13" s="15" t="e">
        <f>+B15*B12</f>
        <v>#VALUE!</v>
      </c>
      <c r="D13" s="3"/>
      <c r="E13"/>
    </row>
    <row r="14" spans="1:6" s="4" customFormat="1" ht="14.4" thickBot="1" x14ac:dyDescent="0.3">
      <c r="A14" s="1"/>
      <c r="B14" s="9"/>
      <c r="D14" s="3"/>
      <c r="E14"/>
    </row>
    <row r="15" spans="1:6" s="4" customFormat="1" ht="14.4" thickBot="1" x14ac:dyDescent="0.3">
      <c r="A15" s="1" t="s">
        <v>6</v>
      </c>
      <c r="B15" s="18">
        <f>+'Break Even'!D9</f>
        <v>0</v>
      </c>
      <c r="D15" s="3"/>
      <c r="E15"/>
    </row>
    <row r="17" spans="1:6" s="4" customFormat="1" x14ac:dyDescent="0.25">
      <c r="A17" s="1" t="s">
        <v>7</v>
      </c>
      <c r="B17"/>
      <c r="C17"/>
      <c r="D17" s="3"/>
      <c r="E17"/>
    </row>
    <row r="18" spans="1:6" s="4" customFormat="1" x14ac:dyDescent="0.25">
      <c r="A18" s="1" t="s">
        <v>168</v>
      </c>
      <c r="B18">
        <v>1</v>
      </c>
      <c r="C18"/>
      <c r="D18" s="3"/>
      <c r="E18"/>
    </row>
    <row r="20" spans="1:6" s="4" customFormat="1" x14ac:dyDescent="0.25">
      <c r="A20" s="1" t="s">
        <v>169</v>
      </c>
      <c r="B20" s="12" t="e">
        <f>+B7/+(B15-B13)</f>
        <v>#DIV/0!</v>
      </c>
      <c r="C20"/>
      <c r="D20" s="3"/>
      <c r="E20"/>
    </row>
    <row r="21" spans="1:6" s="4" customFormat="1" x14ac:dyDescent="0.25">
      <c r="A21" s="1" t="s">
        <v>170</v>
      </c>
      <c r="B21" s="13" t="e">
        <f>+B20*B15</f>
        <v>#DIV/0!</v>
      </c>
      <c r="C21"/>
      <c r="D21" s="3"/>
      <c r="E21"/>
    </row>
    <row r="22" spans="1:6" x14ac:dyDescent="0.25">
      <c r="A22" s="1" t="s">
        <v>157</v>
      </c>
      <c r="B22" s="25">
        <f>+'Break Even'!D9</f>
        <v>0</v>
      </c>
    </row>
    <row r="25" spans="1:6" s="4" customFormat="1" x14ac:dyDescent="0.25">
      <c r="A25" s="1" t="s">
        <v>5</v>
      </c>
      <c r="B25" s="5" t="s">
        <v>92</v>
      </c>
      <c r="C25" s="1" t="s">
        <v>3</v>
      </c>
      <c r="D25" s="10" t="s">
        <v>2</v>
      </c>
      <c r="E25" s="5" t="s">
        <v>4</v>
      </c>
      <c r="F25" s="1" t="s">
        <v>0</v>
      </c>
    </row>
    <row r="26" spans="1:6" s="4" customFormat="1" x14ac:dyDescent="0.25">
      <c r="A26" s="1">
        <v>0</v>
      </c>
      <c r="B26" s="4">
        <f>+$B$15*A26</f>
        <v>0</v>
      </c>
      <c r="C26" s="4" t="e">
        <f t="shared" ref="C26:C38" si="0">+B26*B$12</f>
        <v>#VALUE!</v>
      </c>
      <c r="D26" s="3" t="e">
        <f>+B7</f>
        <v>#DIV/0!</v>
      </c>
      <c r="E26" s="4" t="e">
        <f t="shared" ref="E26:E34" si="1">+C26+D26</f>
        <v>#VALUE!</v>
      </c>
      <c r="F26" s="2" t="e">
        <f t="shared" ref="F26:F34" si="2">+B26-E26</f>
        <v>#VALUE!</v>
      </c>
    </row>
    <row r="27" spans="1:6" s="4" customFormat="1" x14ac:dyDescent="0.25">
      <c r="A27" s="1">
        <v>5</v>
      </c>
      <c r="B27" s="4">
        <f t="shared" ref="B27:B38" si="3">+A27*B$15</f>
        <v>0</v>
      </c>
      <c r="C27" s="4" t="e">
        <f t="shared" si="0"/>
        <v>#VALUE!</v>
      </c>
      <c r="D27" s="3" t="e">
        <f>+D26</f>
        <v>#DIV/0!</v>
      </c>
      <c r="E27" s="4" t="e">
        <f t="shared" si="1"/>
        <v>#VALUE!</v>
      </c>
      <c r="F27" s="2" t="e">
        <f t="shared" si="2"/>
        <v>#VALUE!</v>
      </c>
    </row>
    <row r="28" spans="1:6" s="4" customFormat="1" x14ac:dyDescent="0.25">
      <c r="A28" s="1">
        <f>+A27+5</f>
        <v>10</v>
      </c>
      <c r="B28" s="4">
        <f t="shared" si="3"/>
        <v>0</v>
      </c>
      <c r="C28" s="4" t="e">
        <f t="shared" si="0"/>
        <v>#VALUE!</v>
      </c>
      <c r="D28" s="3" t="e">
        <f t="shared" ref="D28:D38" si="4">+D27</f>
        <v>#DIV/0!</v>
      </c>
      <c r="E28" s="4" t="e">
        <f t="shared" si="1"/>
        <v>#VALUE!</v>
      </c>
      <c r="F28" s="2" t="e">
        <f t="shared" si="2"/>
        <v>#VALUE!</v>
      </c>
    </row>
    <row r="29" spans="1:6" s="4" customFormat="1" x14ac:dyDescent="0.25">
      <c r="A29" s="1">
        <f t="shared" ref="A29:A38" si="5">+A28+5</f>
        <v>15</v>
      </c>
      <c r="B29" s="4">
        <f t="shared" si="3"/>
        <v>0</v>
      </c>
      <c r="C29" s="4" t="e">
        <f t="shared" si="0"/>
        <v>#VALUE!</v>
      </c>
      <c r="D29" s="3" t="e">
        <f t="shared" si="4"/>
        <v>#DIV/0!</v>
      </c>
      <c r="E29" s="4" t="e">
        <f t="shared" si="1"/>
        <v>#VALUE!</v>
      </c>
      <c r="F29" s="2" t="e">
        <f t="shared" si="2"/>
        <v>#VALUE!</v>
      </c>
    </row>
    <row r="30" spans="1:6" s="4" customFormat="1" x14ac:dyDescent="0.25">
      <c r="A30" s="1">
        <f t="shared" si="5"/>
        <v>20</v>
      </c>
      <c r="B30" s="4">
        <f t="shared" si="3"/>
        <v>0</v>
      </c>
      <c r="C30" s="4" t="e">
        <f t="shared" si="0"/>
        <v>#VALUE!</v>
      </c>
      <c r="D30" s="3" t="e">
        <f t="shared" si="4"/>
        <v>#DIV/0!</v>
      </c>
      <c r="E30" s="4" t="e">
        <f t="shared" si="1"/>
        <v>#VALUE!</v>
      </c>
      <c r="F30" s="2" t="e">
        <f t="shared" si="2"/>
        <v>#VALUE!</v>
      </c>
    </row>
    <row r="31" spans="1:6" s="4" customFormat="1" x14ac:dyDescent="0.25">
      <c r="A31" s="1">
        <f t="shared" si="5"/>
        <v>25</v>
      </c>
      <c r="B31" s="4">
        <f t="shared" si="3"/>
        <v>0</v>
      </c>
      <c r="C31" s="4" t="e">
        <f t="shared" si="0"/>
        <v>#VALUE!</v>
      </c>
      <c r="D31" s="3" t="e">
        <f t="shared" si="4"/>
        <v>#DIV/0!</v>
      </c>
      <c r="E31" s="4" t="e">
        <f t="shared" si="1"/>
        <v>#VALUE!</v>
      </c>
      <c r="F31" s="2" t="e">
        <f t="shared" si="2"/>
        <v>#VALUE!</v>
      </c>
    </row>
    <row r="32" spans="1:6" s="4" customFormat="1" x14ac:dyDescent="0.25">
      <c r="A32" s="1">
        <f t="shared" si="5"/>
        <v>30</v>
      </c>
      <c r="B32" s="4">
        <f t="shared" si="3"/>
        <v>0</v>
      </c>
      <c r="C32" s="4" t="e">
        <f t="shared" si="0"/>
        <v>#VALUE!</v>
      </c>
      <c r="D32" s="3" t="e">
        <f t="shared" si="4"/>
        <v>#DIV/0!</v>
      </c>
      <c r="E32" s="4" t="e">
        <f t="shared" si="1"/>
        <v>#VALUE!</v>
      </c>
      <c r="F32" s="2" t="e">
        <f t="shared" si="2"/>
        <v>#VALUE!</v>
      </c>
    </row>
    <row r="33" spans="1:6" s="4" customFormat="1" x14ac:dyDescent="0.25">
      <c r="A33" s="1">
        <f t="shared" si="5"/>
        <v>35</v>
      </c>
      <c r="B33" s="4">
        <f t="shared" si="3"/>
        <v>0</v>
      </c>
      <c r="C33" s="4" t="e">
        <f t="shared" si="0"/>
        <v>#VALUE!</v>
      </c>
      <c r="D33" s="3" t="e">
        <f t="shared" si="4"/>
        <v>#DIV/0!</v>
      </c>
      <c r="E33" s="4" t="e">
        <f t="shared" si="1"/>
        <v>#VALUE!</v>
      </c>
      <c r="F33" s="2" t="e">
        <f t="shared" si="2"/>
        <v>#VALUE!</v>
      </c>
    </row>
    <row r="34" spans="1:6" s="4" customFormat="1" x14ac:dyDescent="0.25">
      <c r="A34" s="1">
        <f t="shared" si="5"/>
        <v>40</v>
      </c>
      <c r="B34" s="4">
        <f t="shared" si="3"/>
        <v>0</v>
      </c>
      <c r="C34" s="4" t="e">
        <f t="shared" si="0"/>
        <v>#VALUE!</v>
      </c>
      <c r="D34" s="3" t="e">
        <f t="shared" si="4"/>
        <v>#DIV/0!</v>
      </c>
      <c r="E34" s="4" t="e">
        <f t="shared" si="1"/>
        <v>#VALUE!</v>
      </c>
      <c r="F34" s="2" t="e">
        <f t="shared" si="2"/>
        <v>#VALUE!</v>
      </c>
    </row>
    <row r="35" spans="1:6" x14ac:dyDescent="0.25">
      <c r="A35" s="1">
        <f t="shared" si="5"/>
        <v>45</v>
      </c>
      <c r="B35" s="4">
        <f t="shared" si="3"/>
        <v>0</v>
      </c>
      <c r="C35" s="4" t="e">
        <f t="shared" si="0"/>
        <v>#VALUE!</v>
      </c>
      <c r="D35" s="3" t="e">
        <f t="shared" si="4"/>
        <v>#DIV/0!</v>
      </c>
      <c r="E35" s="4" t="e">
        <f t="shared" ref="E35:E38" si="6">+C35+D35</f>
        <v>#VALUE!</v>
      </c>
      <c r="F35" s="2" t="e">
        <f t="shared" ref="F35:F38" si="7">+B35-E35</f>
        <v>#VALUE!</v>
      </c>
    </row>
    <row r="36" spans="1:6" x14ac:dyDescent="0.25">
      <c r="A36" s="1">
        <f t="shared" si="5"/>
        <v>50</v>
      </c>
      <c r="B36" s="4">
        <f t="shared" si="3"/>
        <v>0</v>
      </c>
      <c r="C36" s="4" t="e">
        <f t="shared" si="0"/>
        <v>#VALUE!</v>
      </c>
      <c r="D36" s="3" t="e">
        <f t="shared" si="4"/>
        <v>#DIV/0!</v>
      </c>
      <c r="E36" s="4" t="e">
        <f t="shared" si="6"/>
        <v>#VALUE!</v>
      </c>
      <c r="F36" s="2" t="e">
        <f t="shared" si="7"/>
        <v>#VALUE!</v>
      </c>
    </row>
    <row r="37" spans="1:6" x14ac:dyDescent="0.25">
      <c r="A37" s="1">
        <f t="shared" si="5"/>
        <v>55</v>
      </c>
      <c r="B37" s="4">
        <f t="shared" si="3"/>
        <v>0</v>
      </c>
      <c r="C37" s="4" t="e">
        <f t="shared" si="0"/>
        <v>#VALUE!</v>
      </c>
      <c r="D37" s="3" t="e">
        <f t="shared" si="4"/>
        <v>#DIV/0!</v>
      </c>
      <c r="E37" s="4" t="e">
        <f t="shared" si="6"/>
        <v>#VALUE!</v>
      </c>
      <c r="F37" s="2" t="e">
        <f t="shared" si="7"/>
        <v>#VALUE!</v>
      </c>
    </row>
    <row r="38" spans="1:6" x14ac:dyDescent="0.25">
      <c r="A38" s="1">
        <f t="shared" si="5"/>
        <v>60</v>
      </c>
      <c r="B38" s="4">
        <f t="shared" si="3"/>
        <v>0</v>
      </c>
      <c r="C38" s="4" t="e">
        <f t="shared" si="0"/>
        <v>#VALUE!</v>
      </c>
      <c r="D38" s="3" t="e">
        <f t="shared" si="4"/>
        <v>#DIV/0!</v>
      </c>
      <c r="E38" s="4" t="e">
        <f t="shared" si="6"/>
        <v>#VALUE!</v>
      </c>
      <c r="F38" s="2" t="e">
        <f t="shared" si="7"/>
        <v>#VALUE!</v>
      </c>
    </row>
    <row r="39" spans="1:6" x14ac:dyDescent="0.25">
      <c r="B39" s="4"/>
      <c r="C39" s="4"/>
      <c r="E39" s="4"/>
      <c r="F39" s="2"/>
    </row>
    <row r="40" spans="1:6" x14ac:dyDescent="0.25">
      <c r="B40" s="4"/>
      <c r="C40" s="4"/>
      <c r="E40" s="4"/>
      <c r="F40" s="2"/>
    </row>
    <row r="41" spans="1:6" x14ac:dyDescent="0.25">
      <c r="B41" s="4"/>
      <c r="C41" s="4"/>
      <c r="E41" s="4"/>
      <c r="F41" s="2"/>
    </row>
    <row r="42" spans="1:6" x14ac:dyDescent="0.25">
      <c r="B42" s="4"/>
      <c r="C42" s="4"/>
      <c r="E42" s="4"/>
      <c r="F42" s="2"/>
    </row>
    <row r="43" spans="1:6" x14ac:dyDescent="0.25">
      <c r="B43" s="4"/>
      <c r="C43" s="4"/>
      <c r="E43" s="4"/>
      <c r="F43" s="2"/>
    </row>
    <row r="44" spans="1:6" x14ac:dyDescent="0.25">
      <c r="B44" s="4"/>
      <c r="C44" s="4"/>
      <c r="E44" s="4"/>
      <c r="F44" s="2"/>
    </row>
    <row r="45" spans="1:6" x14ac:dyDescent="0.25">
      <c r="B45" s="4"/>
      <c r="C45" s="4"/>
      <c r="E45" s="4"/>
      <c r="F45" s="2"/>
    </row>
    <row r="46" spans="1:6" x14ac:dyDescent="0.25">
      <c r="B46" s="4"/>
      <c r="C46" s="4"/>
      <c r="E46" s="4"/>
      <c r="F46" s="2"/>
    </row>
    <row r="47" spans="1:6" x14ac:dyDescent="0.25">
      <c r="B47" s="4"/>
      <c r="C47" s="4"/>
      <c r="E47" s="4"/>
      <c r="F47" s="2"/>
    </row>
    <row r="48" spans="1:6" x14ac:dyDescent="0.25">
      <c r="B48" s="4"/>
      <c r="C48" s="4"/>
      <c r="E48" s="4"/>
      <c r="F48" s="2"/>
    </row>
    <row r="49" spans="2:6" x14ac:dyDescent="0.25">
      <c r="B49" s="4"/>
      <c r="C49" s="4"/>
      <c r="E49" s="4"/>
      <c r="F49" s="2"/>
    </row>
    <row r="50" spans="2:6" x14ac:dyDescent="0.25">
      <c r="B50" s="4"/>
      <c r="C50" s="4"/>
      <c r="E50" s="4"/>
      <c r="F50" s="2"/>
    </row>
    <row r="51" spans="2:6" x14ac:dyDescent="0.25">
      <c r="B51" s="4"/>
      <c r="C51" s="4"/>
      <c r="E51" s="4"/>
      <c r="F51" s="2"/>
    </row>
    <row r="52" spans="2:6" x14ac:dyDescent="0.25">
      <c r="B52" s="4"/>
      <c r="C52" s="4"/>
      <c r="E52" s="4"/>
      <c r="F52" s="2"/>
    </row>
    <row r="53" spans="2:6" x14ac:dyDescent="0.25">
      <c r="B53" s="4"/>
      <c r="C53" s="4"/>
      <c r="E53" s="4"/>
      <c r="F53" s="2"/>
    </row>
    <row r="54" spans="2:6" x14ac:dyDescent="0.25">
      <c r="B54" s="4"/>
      <c r="C54" s="4"/>
      <c r="E54" s="4"/>
      <c r="F54" s="2"/>
    </row>
    <row r="55" spans="2:6" x14ac:dyDescent="0.25">
      <c r="B55" s="4"/>
      <c r="C55" s="4"/>
      <c r="E55" s="4"/>
      <c r="F55" s="2"/>
    </row>
    <row r="56" spans="2:6" x14ac:dyDescent="0.25">
      <c r="B56" s="4"/>
      <c r="C56" s="4"/>
      <c r="E56" s="4"/>
      <c r="F56" s="2"/>
    </row>
    <row r="57" spans="2:6" x14ac:dyDescent="0.25">
      <c r="B57" s="4"/>
      <c r="C57" s="4"/>
      <c r="E57" s="4"/>
      <c r="F57" s="2"/>
    </row>
    <row r="58" spans="2:6" x14ac:dyDescent="0.25">
      <c r="B58" s="4"/>
      <c r="C58" s="4"/>
      <c r="E58" s="4"/>
      <c r="F58" s="2"/>
    </row>
    <row r="59" spans="2:6" x14ac:dyDescent="0.25">
      <c r="B59" s="4"/>
      <c r="C59" s="4"/>
      <c r="E59" s="4"/>
      <c r="F59" s="2"/>
    </row>
    <row r="60" spans="2:6" x14ac:dyDescent="0.25">
      <c r="B60" s="4"/>
      <c r="C60" s="4"/>
      <c r="E60" s="4"/>
      <c r="F60" s="2"/>
    </row>
    <row r="61" spans="2:6" x14ac:dyDescent="0.25">
      <c r="B61" s="4"/>
      <c r="C61" s="4"/>
      <c r="E61" s="4"/>
      <c r="F61" s="2"/>
    </row>
    <row r="62" spans="2:6" x14ac:dyDescent="0.25">
      <c r="B62" s="4"/>
      <c r="C62" s="4"/>
      <c r="E62" s="4"/>
      <c r="F62" s="2"/>
    </row>
    <row r="63" spans="2:6" x14ac:dyDescent="0.25">
      <c r="B63" s="4"/>
      <c r="C63" s="4"/>
      <c r="E63" s="4"/>
      <c r="F63" s="2"/>
    </row>
    <row r="64" spans="2:6" x14ac:dyDescent="0.25">
      <c r="B64" s="4"/>
      <c r="C64" s="4"/>
      <c r="E64" s="4"/>
      <c r="F64" s="2"/>
    </row>
    <row r="65" spans="1:6" x14ac:dyDescent="0.25">
      <c r="A65" s="1" t="s">
        <v>149</v>
      </c>
      <c r="B65" s="4"/>
      <c r="C65" s="4"/>
      <c r="E65" s="4"/>
      <c r="F65" s="2"/>
    </row>
    <row r="66" spans="1:6" x14ac:dyDescent="0.25">
      <c r="A66" s="1" t="str">
        <f>+A25</f>
        <v>Invoices</v>
      </c>
      <c r="B66" s="1" t="str">
        <f t="shared" ref="B66" si="8">+B25</f>
        <v>Revenue</v>
      </c>
      <c r="C66" s="1" t="str">
        <f t="shared" ref="C66:C79" si="9">+E25</f>
        <v>Total Cost</v>
      </c>
      <c r="D66" s="1" t="str">
        <f t="shared" ref="D66:D79" si="10">+F25</f>
        <v>Net</v>
      </c>
      <c r="E66" s="1" t="str">
        <f t="shared" ref="E66:E79" si="11">+C25</f>
        <v>Variable Cost</v>
      </c>
      <c r="F66" s="1" t="str">
        <f t="shared" ref="F66:F79" si="12">+D25</f>
        <v>Fixed Cost</v>
      </c>
    </row>
    <row r="67" spans="1:6" x14ac:dyDescent="0.25">
      <c r="A67" s="1">
        <f>+A26</f>
        <v>0</v>
      </c>
      <c r="B67" s="10">
        <f t="shared" ref="B67" si="13">+B26</f>
        <v>0</v>
      </c>
      <c r="C67" s="10" t="e">
        <f t="shared" si="9"/>
        <v>#VALUE!</v>
      </c>
      <c r="D67" s="10" t="e">
        <f t="shared" si="10"/>
        <v>#VALUE!</v>
      </c>
      <c r="E67" s="10" t="e">
        <f t="shared" si="11"/>
        <v>#VALUE!</v>
      </c>
      <c r="F67" s="10" t="e">
        <f t="shared" si="12"/>
        <v>#DIV/0!</v>
      </c>
    </row>
    <row r="68" spans="1:6" x14ac:dyDescent="0.25">
      <c r="A68" s="1">
        <f t="shared" ref="A68:B79" si="14">+A27</f>
        <v>5</v>
      </c>
      <c r="B68" s="10">
        <f t="shared" si="14"/>
        <v>0</v>
      </c>
      <c r="C68" s="10" t="e">
        <f t="shared" si="9"/>
        <v>#VALUE!</v>
      </c>
      <c r="D68" s="10" t="e">
        <f t="shared" si="10"/>
        <v>#VALUE!</v>
      </c>
      <c r="E68" s="10" t="e">
        <f t="shared" si="11"/>
        <v>#VALUE!</v>
      </c>
      <c r="F68" s="10" t="e">
        <f t="shared" si="12"/>
        <v>#DIV/0!</v>
      </c>
    </row>
    <row r="69" spans="1:6" x14ac:dyDescent="0.25">
      <c r="A69" s="1">
        <f t="shared" si="14"/>
        <v>10</v>
      </c>
      <c r="B69" s="10">
        <f t="shared" si="14"/>
        <v>0</v>
      </c>
      <c r="C69" s="10" t="e">
        <f t="shared" si="9"/>
        <v>#VALUE!</v>
      </c>
      <c r="D69" s="10" t="e">
        <f t="shared" si="10"/>
        <v>#VALUE!</v>
      </c>
      <c r="E69" s="10" t="e">
        <f t="shared" si="11"/>
        <v>#VALUE!</v>
      </c>
      <c r="F69" s="10" t="e">
        <f t="shared" si="12"/>
        <v>#DIV/0!</v>
      </c>
    </row>
    <row r="70" spans="1:6" x14ac:dyDescent="0.25">
      <c r="A70" s="1">
        <f t="shared" si="14"/>
        <v>15</v>
      </c>
      <c r="B70" s="10">
        <f t="shared" si="14"/>
        <v>0</v>
      </c>
      <c r="C70" s="10" t="e">
        <f t="shared" si="9"/>
        <v>#VALUE!</v>
      </c>
      <c r="D70" s="10" t="e">
        <f t="shared" si="10"/>
        <v>#VALUE!</v>
      </c>
      <c r="E70" s="10" t="e">
        <f t="shared" si="11"/>
        <v>#VALUE!</v>
      </c>
      <c r="F70" s="10" t="e">
        <f t="shared" si="12"/>
        <v>#DIV/0!</v>
      </c>
    </row>
    <row r="71" spans="1:6" x14ac:dyDescent="0.25">
      <c r="A71" s="1">
        <f t="shared" si="14"/>
        <v>20</v>
      </c>
      <c r="B71" s="10">
        <f t="shared" si="14"/>
        <v>0</v>
      </c>
      <c r="C71" s="10" t="e">
        <f t="shared" si="9"/>
        <v>#VALUE!</v>
      </c>
      <c r="D71" s="10" t="e">
        <f t="shared" si="10"/>
        <v>#VALUE!</v>
      </c>
      <c r="E71" s="10" t="e">
        <f t="shared" si="11"/>
        <v>#VALUE!</v>
      </c>
      <c r="F71" s="10" t="e">
        <f t="shared" si="12"/>
        <v>#DIV/0!</v>
      </c>
    </row>
    <row r="72" spans="1:6" x14ac:dyDescent="0.25">
      <c r="A72" s="1">
        <f t="shared" si="14"/>
        <v>25</v>
      </c>
      <c r="B72" s="10">
        <f t="shared" si="14"/>
        <v>0</v>
      </c>
      <c r="C72" s="10" t="e">
        <f t="shared" si="9"/>
        <v>#VALUE!</v>
      </c>
      <c r="D72" s="10" t="e">
        <f t="shared" si="10"/>
        <v>#VALUE!</v>
      </c>
      <c r="E72" s="10" t="e">
        <f t="shared" si="11"/>
        <v>#VALUE!</v>
      </c>
      <c r="F72" s="10" t="e">
        <f t="shared" si="12"/>
        <v>#DIV/0!</v>
      </c>
    </row>
    <row r="73" spans="1:6" x14ac:dyDescent="0.25">
      <c r="A73" s="1">
        <f t="shared" si="14"/>
        <v>30</v>
      </c>
      <c r="B73" s="10">
        <f t="shared" si="14"/>
        <v>0</v>
      </c>
      <c r="C73" s="10" t="e">
        <f t="shared" si="9"/>
        <v>#VALUE!</v>
      </c>
      <c r="D73" s="10" t="e">
        <f t="shared" si="10"/>
        <v>#VALUE!</v>
      </c>
      <c r="E73" s="10" t="e">
        <f t="shared" si="11"/>
        <v>#VALUE!</v>
      </c>
      <c r="F73" s="10" t="e">
        <f t="shared" si="12"/>
        <v>#DIV/0!</v>
      </c>
    </row>
    <row r="74" spans="1:6" x14ac:dyDescent="0.25">
      <c r="A74" s="1">
        <f t="shared" si="14"/>
        <v>35</v>
      </c>
      <c r="B74" s="10">
        <f t="shared" si="14"/>
        <v>0</v>
      </c>
      <c r="C74" s="10" t="e">
        <f t="shared" si="9"/>
        <v>#VALUE!</v>
      </c>
      <c r="D74" s="10" t="e">
        <f t="shared" si="10"/>
        <v>#VALUE!</v>
      </c>
      <c r="E74" s="10" t="e">
        <f t="shared" si="11"/>
        <v>#VALUE!</v>
      </c>
      <c r="F74" s="10" t="e">
        <f t="shared" si="12"/>
        <v>#DIV/0!</v>
      </c>
    </row>
    <row r="75" spans="1:6" x14ac:dyDescent="0.25">
      <c r="A75" s="1">
        <f t="shared" si="14"/>
        <v>40</v>
      </c>
      <c r="B75" s="10">
        <f t="shared" si="14"/>
        <v>0</v>
      </c>
      <c r="C75" s="10" t="e">
        <f t="shared" si="9"/>
        <v>#VALUE!</v>
      </c>
      <c r="D75" s="10" t="e">
        <f t="shared" si="10"/>
        <v>#VALUE!</v>
      </c>
      <c r="E75" s="10" t="e">
        <f t="shared" si="11"/>
        <v>#VALUE!</v>
      </c>
      <c r="F75" s="10" t="e">
        <f t="shared" si="12"/>
        <v>#DIV/0!</v>
      </c>
    </row>
    <row r="76" spans="1:6" x14ac:dyDescent="0.25">
      <c r="A76" s="1">
        <f t="shared" si="14"/>
        <v>45</v>
      </c>
      <c r="B76" s="10">
        <f t="shared" si="14"/>
        <v>0</v>
      </c>
      <c r="C76" s="10" t="e">
        <f t="shared" si="9"/>
        <v>#VALUE!</v>
      </c>
      <c r="D76" s="10" t="e">
        <f t="shared" si="10"/>
        <v>#VALUE!</v>
      </c>
      <c r="E76" s="10" t="e">
        <f t="shared" si="11"/>
        <v>#VALUE!</v>
      </c>
      <c r="F76" s="10" t="e">
        <f t="shared" si="12"/>
        <v>#DIV/0!</v>
      </c>
    </row>
    <row r="77" spans="1:6" x14ac:dyDescent="0.25">
      <c r="A77" s="1">
        <f t="shared" si="14"/>
        <v>50</v>
      </c>
      <c r="B77" s="10">
        <f t="shared" si="14"/>
        <v>0</v>
      </c>
      <c r="C77" s="10" t="e">
        <f t="shared" si="9"/>
        <v>#VALUE!</v>
      </c>
      <c r="D77" s="10" t="e">
        <f t="shared" si="10"/>
        <v>#VALUE!</v>
      </c>
      <c r="E77" s="10" t="e">
        <f t="shared" si="11"/>
        <v>#VALUE!</v>
      </c>
      <c r="F77" s="10" t="e">
        <f t="shared" si="12"/>
        <v>#DIV/0!</v>
      </c>
    </row>
    <row r="78" spans="1:6" x14ac:dyDescent="0.25">
      <c r="A78" s="1">
        <f t="shared" si="14"/>
        <v>55</v>
      </c>
      <c r="B78" s="10">
        <f t="shared" si="14"/>
        <v>0</v>
      </c>
      <c r="C78" s="10" t="e">
        <f t="shared" si="9"/>
        <v>#VALUE!</v>
      </c>
      <c r="D78" s="10" t="e">
        <f t="shared" si="10"/>
        <v>#VALUE!</v>
      </c>
      <c r="E78" s="10" t="e">
        <f t="shared" si="11"/>
        <v>#VALUE!</v>
      </c>
      <c r="F78" s="10" t="e">
        <f t="shared" si="12"/>
        <v>#DIV/0!</v>
      </c>
    </row>
    <row r="79" spans="1:6" x14ac:dyDescent="0.25">
      <c r="A79" s="1">
        <f t="shared" si="14"/>
        <v>60</v>
      </c>
      <c r="B79" s="10">
        <f t="shared" si="14"/>
        <v>0</v>
      </c>
      <c r="C79" s="10" t="e">
        <f t="shared" si="9"/>
        <v>#VALUE!</v>
      </c>
      <c r="D79" s="10" t="e">
        <f t="shared" si="10"/>
        <v>#VALUE!</v>
      </c>
      <c r="E79" s="10" t="e">
        <f t="shared" si="11"/>
        <v>#VALUE!</v>
      </c>
      <c r="F79" s="10" t="e">
        <f t="shared" si="12"/>
        <v>#DIV/0!</v>
      </c>
    </row>
  </sheetData>
  <sheetProtection algorithmName="SHA-512" hashValue="Krk1cissvOV7hD34AuDpCdhw311DMoFjGnX5GJQwdgu70IUYSjKVPPlTUjK2qmQCybkU87eCVVqvvRFgkr7ryw==" saltValue="mSuzeDWLAehXLsf8wIlpsA==" spinCount="100000" sheet="1" objects="1" scenarios="1" selectLockedCells="1" selectUnlockedCells="1"/>
  <mergeCells count="2">
    <mergeCell ref="D9:F9"/>
    <mergeCell ref="D7:F7"/>
  </mergeCells>
  <printOptions horizontalCentered="1" verticalCentered="1"/>
  <pageMargins left="0.7" right="0.7" top="0.75" bottom="0.75" header="0.3" footer="0.3"/>
  <pageSetup scale="62" orientation="landscape" horizontalDpi="300" verticalDpi="300" r:id="rId1"/>
  <headerFooter>
    <oddHeader>&amp;C&amp;"Arial,Bold Italic"&amp;12Veterinary Hospital
Break Even Calculator
DVM Paid on Straight Salary</oddHeader>
    <oddFooter>&amp;C&amp;"Arial,Bold"&amp;K0070C0Template prepared by KSM Business Services&amp;"Arial,Regular"&amp;K01+000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workbookViewId="0">
      <selection activeCell="D3" sqref="D3"/>
    </sheetView>
  </sheetViews>
  <sheetFormatPr defaultRowHeight="13.8" x14ac:dyDescent="0.25"/>
  <cols>
    <col min="1" max="1" width="29.59765625" style="1" customWidth="1"/>
    <col min="2" max="2" width="17.09765625" customWidth="1"/>
    <col min="3" max="3" width="11.69921875" bestFit="1" customWidth="1"/>
    <col min="4" max="4" width="11.59765625" style="3" customWidth="1"/>
    <col min="5" max="5" width="13.3984375" customWidth="1"/>
    <col min="6" max="6" width="11.5" style="4" customWidth="1"/>
    <col min="7" max="7" width="10.09765625" style="4" bestFit="1" customWidth="1"/>
  </cols>
  <sheetData>
    <row r="1" spans="1:8" s="4" customFormat="1" x14ac:dyDescent="0.25">
      <c r="A1" s="7" t="s">
        <v>1</v>
      </c>
      <c r="B1" s="16" t="s">
        <v>150</v>
      </c>
      <c r="C1"/>
      <c r="D1" s="3"/>
      <c r="E1"/>
    </row>
    <row r="2" spans="1:8" s="4" customFormat="1" x14ac:dyDescent="0.25">
      <c r="A2" s="1" t="s">
        <v>165</v>
      </c>
      <c r="B2" s="4">
        <f>+'Break Even'!E76-'Break Even'!E27+'Break Even'!E29</f>
        <v>0</v>
      </c>
      <c r="C2"/>
      <c r="D2" s="22" t="s">
        <v>173</v>
      </c>
      <c r="E2" s="23"/>
      <c r="F2" s="24"/>
      <c r="G2" s="24"/>
      <c r="H2" s="24"/>
    </row>
    <row r="3" spans="1:8" s="4" customFormat="1" x14ac:dyDescent="0.25">
      <c r="A3" s="1" t="s">
        <v>166</v>
      </c>
      <c r="B3" s="4" t="e">
        <f>+'Break Even'!E110</f>
        <v>#DIV/0!</v>
      </c>
      <c r="C3"/>
      <c r="D3" s="3"/>
      <c r="E3"/>
    </row>
    <row r="4" spans="1:8" s="4" customFormat="1" x14ac:dyDescent="0.25">
      <c r="A4" s="1" t="s">
        <v>144</v>
      </c>
      <c r="B4" s="4" t="e">
        <f>+'Break Even'!E128</f>
        <v>#DIV/0!</v>
      </c>
      <c r="C4"/>
      <c r="D4" s="3"/>
      <c r="E4"/>
    </row>
    <row r="5" spans="1:8" s="4" customFormat="1" x14ac:dyDescent="0.25">
      <c r="A5" s="1" t="s">
        <v>145</v>
      </c>
      <c r="B5" s="4" t="e">
        <f>+'Break Even'!E147</f>
        <v>#DIV/0!</v>
      </c>
      <c r="C5"/>
      <c r="D5" s="3"/>
      <c r="E5"/>
    </row>
    <row r="6" spans="1:8" s="4" customFormat="1" ht="14.4" thickBot="1" x14ac:dyDescent="0.3">
      <c r="A6" s="1" t="s">
        <v>146</v>
      </c>
      <c r="B6" s="17" t="e">
        <f>+'Break Even'!E152</f>
        <v>#DIV/0!</v>
      </c>
      <c r="C6"/>
      <c r="D6" s="3"/>
      <c r="E6"/>
    </row>
    <row r="7" spans="1:8" s="4" customFormat="1" ht="14.4" thickBot="1" x14ac:dyDescent="0.3">
      <c r="A7" s="1" t="s">
        <v>147</v>
      </c>
      <c r="B7" s="18" t="e">
        <f>SUM(B2:B6)</f>
        <v>#DIV/0!</v>
      </c>
      <c r="C7"/>
      <c r="D7" s="160" t="s">
        <v>171</v>
      </c>
      <c r="E7" s="161"/>
      <c r="F7" s="162"/>
    </row>
    <row r="8" spans="1:8" s="4" customFormat="1" x14ac:dyDescent="0.25">
      <c r="A8" s="1"/>
      <c r="C8"/>
      <c r="D8" s="19"/>
      <c r="E8" s="20"/>
      <c r="F8" s="21"/>
    </row>
    <row r="9" spans="1:8" s="4" customFormat="1" ht="14.4" thickBot="1" x14ac:dyDescent="0.3">
      <c r="A9" s="7" t="s">
        <v>151</v>
      </c>
      <c r="C9"/>
      <c r="D9" s="157" t="s">
        <v>172</v>
      </c>
      <c r="E9" s="158"/>
      <c r="F9" s="159"/>
    </row>
    <row r="10" spans="1:8" s="4" customFormat="1" x14ac:dyDescent="0.25">
      <c r="A10" s="1" t="s">
        <v>95</v>
      </c>
      <c r="B10" s="8" t="e">
        <f>+'Break Even'!F13</f>
        <v>#DIV/0!</v>
      </c>
      <c r="D10" s="3"/>
      <c r="E10"/>
    </row>
    <row r="11" spans="1:8" s="4" customFormat="1" x14ac:dyDescent="0.25">
      <c r="A11" s="1" t="s">
        <v>142</v>
      </c>
      <c r="B11" s="11" t="str">
        <f>+'Break Even'!F157</f>
        <v xml:space="preserve">           --</v>
      </c>
      <c r="D11" s="3"/>
      <c r="E11"/>
    </row>
    <row r="12" spans="1:8" s="4" customFormat="1" ht="14.4" thickBot="1" x14ac:dyDescent="0.3">
      <c r="A12" s="1" t="s">
        <v>143</v>
      </c>
      <c r="B12" s="9" t="e">
        <f>+'Break Even'!F157+'Break Even'!F13</f>
        <v>#VALUE!</v>
      </c>
      <c r="D12" s="3"/>
      <c r="E12"/>
    </row>
    <row r="13" spans="1:8" s="4" customFormat="1" ht="14.4" thickBot="1" x14ac:dyDescent="0.3">
      <c r="A13" s="1" t="s">
        <v>167</v>
      </c>
      <c r="B13" s="15" t="e">
        <f>+B15*B12</f>
        <v>#VALUE!</v>
      </c>
      <c r="D13" s="3"/>
      <c r="E13"/>
    </row>
    <row r="14" spans="1:8" s="4" customFormat="1" ht="14.4" thickBot="1" x14ac:dyDescent="0.3">
      <c r="A14" s="1"/>
      <c r="B14" s="9"/>
      <c r="D14" s="3"/>
      <c r="E14"/>
    </row>
    <row r="15" spans="1:8" s="4" customFormat="1" ht="14.4" thickBot="1" x14ac:dyDescent="0.3">
      <c r="A15" s="1" t="s">
        <v>6</v>
      </c>
      <c r="B15" s="18">
        <f>+'Break Even'!D9</f>
        <v>0</v>
      </c>
      <c r="D15" s="3"/>
      <c r="E15"/>
    </row>
    <row r="17" spans="1:6" s="4" customFormat="1" x14ac:dyDescent="0.25">
      <c r="A17" s="1" t="s">
        <v>7</v>
      </c>
      <c r="B17"/>
      <c r="C17"/>
      <c r="D17" s="3"/>
      <c r="E17"/>
    </row>
    <row r="18" spans="1:6" s="4" customFormat="1" x14ac:dyDescent="0.25">
      <c r="A18" s="1" t="s">
        <v>168</v>
      </c>
      <c r="B18">
        <v>1</v>
      </c>
      <c r="C18"/>
      <c r="D18" s="3"/>
      <c r="E18"/>
    </row>
    <row r="20" spans="1:6" s="4" customFormat="1" x14ac:dyDescent="0.25">
      <c r="A20" s="1" t="s">
        <v>169</v>
      </c>
      <c r="B20" s="12" t="e">
        <f>+B7/+(B15-B13)</f>
        <v>#DIV/0!</v>
      </c>
      <c r="C20"/>
      <c r="D20" s="3"/>
      <c r="E20"/>
    </row>
    <row r="21" spans="1:6" s="4" customFormat="1" x14ac:dyDescent="0.25">
      <c r="A21" s="1" t="s">
        <v>170</v>
      </c>
      <c r="B21" s="13" t="e">
        <f>+B20*B15</f>
        <v>#DIV/0!</v>
      </c>
      <c r="C21"/>
      <c r="D21" s="3"/>
      <c r="E21"/>
    </row>
    <row r="22" spans="1:6" x14ac:dyDescent="0.25">
      <c r="A22" s="1" t="s">
        <v>157</v>
      </c>
      <c r="B22" s="25">
        <f>+'Break Even'!D9</f>
        <v>0</v>
      </c>
    </row>
    <row r="25" spans="1:6" s="4" customFormat="1" x14ac:dyDescent="0.25">
      <c r="A25" s="1" t="s">
        <v>5</v>
      </c>
      <c r="B25" s="5" t="s">
        <v>92</v>
      </c>
      <c r="C25" s="1" t="s">
        <v>3</v>
      </c>
      <c r="D25" s="10" t="s">
        <v>2</v>
      </c>
      <c r="E25" s="5" t="s">
        <v>4</v>
      </c>
      <c r="F25" s="1" t="s">
        <v>0</v>
      </c>
    </row>
    <row r="26" spans="1:6" s="4" customFormat="1" x14ac:dyDescent="0.25">
      <c r="A26" s="1">
        <v>0</v>
      </c>
      <c r="B26" s="4">
        <f>+$B$15*A26</f>
        <v>0</v>
      </c>
      <c r="C26" s="4" t="e">
        <f t="shared" ref="C26:C38" si="0">+B26*B$12</f>
        <v>#VALUE!</v>
      </c>
      <c r="D26" s="3" t="e">
        <f>+B7</f>
        <v>#DIV/0!</v>
      </c>
      <c r="E26" s="4" t="e">
        <f t="shared" ref="E26:E38" si="1">+C26+D26</f>
        <v>#VALUE!</v>
      </c>
      <c r="F26" s="2" t="e">
        <f t="shared" ref="F26:F38" si="2">+B26-E26</f>
        <v>#VALUE!</v>
      </c>
    </row>
    <row r="27" spans="1:6" s="4" customFormat="1" x14ac:dyDescent="0.25">
      <c r="A27" s="1">
        <v>5</v>
      </c>
      <c r="B27" s="4">
        <f t="shared" ref="B27:B38" si="3">+A27*B$15</f>
        <v>0</v>
      </c>
      <c r="C27" s="4" t="e">
        <f t="shared" si="0"/>
        <v>#VALUE!</v>
      </c>
      <c r="D27" s="3" t="e">
        <f>+D26</f>
        <v>#DIV/0!</v>
      </c>
      <c r="E27" s="4" t="e">
        <f t="shared" si="1"/>
        <v>#VALUE!</v>
      </c>
      <c r="F27" s="2" t="e">
        <f t="shared" si="2"/>
        <v>#VALUE!</v>
      </c>
    </row>
    <row r="28" spans="1:6" s="4" customFormat="1" x14ac:dyDescent="0.25">
      <c r="A28" s="1">
        <f>+A27+5</f>
        <v>10</v>
      </c>
      <c r="B28" s="4">
        <f t="shared" si="3"/>
        <v>0</v>
      </c>
      <c r="C28" s="4" t="e">
        <f t="shared" si="0"/>
        <v>#VALUE!</v>
      </c>
      <c r="D28" s="3" t="e">
        <f t="shared" ref="D28:D38" si="4">+D27</f>
        <v>#DIV/0!</v>
      </c>
      <c r="E28" s="4" t="e">
        <f t="shared" si="1"/>
        <v>#VALUE!</v>
      </c>
      <c r="F28" s="2" t="e">
        <f t="shared" si="2"/>
        <v>#VALUE!</v>
      </c>
    </row>
    <row r="29" spans="1:6" s="4" customFormat="1" x14ac:dyDescent="0.25">
      <c r="A29" s="1">
        <f t="shared" ref="A29:A38" si="5">+A28+5</f>
        <v>15</v>
      </c>
      <c r="B29" s="4">
        <f t="shared" si="3"/>
        <v>0</v>
      </c>
      <c r="C29" s="4" t="e">
        <f t="shared" si="0"/>
        <v>#VALUE!</v>
      </c>
      <c r="D29" s="3" t="e">
        <f t="shared" si="4"/>
        <v>#DIV/0!</v>
      </c>
      <c r="E29" s="4" t="e">
        <f t="shared" si="1"/>
        <v>#VALUE!</v>
      </c>
      <c r="F29" s="2" t="e">
        <f t="shared" si="2"/>
        <v>#VALUE!</v>
      </c>
    </row>
    <row r="30" spans="1:6" s="4" customFormat="1" x14ac:dyDescent="0.25">
      <c r="A30" s="1">
        <f t="shared" si="5"/>
        <v>20</v>
      </c>
      <c r="B30" s="4">
        <f t="shared" si="3"/>
        <v>0</v>
      </c>
      <c r="C30" s="4" t="e">
        <f t="shared" si="0"/>
        <v>#VALUE!</v>
      </c>
      <c r="D30" s="3" t="e">
        <f t="shared" si="4"/>
        <v>#DIV/0!</v>
      </c>
      <c r="E30" s="4" t="e">
        <f t="shared" si="1"/>
        <v>#VALUE!</v>
      </c>
      <c r="F30" s="2" t="e">
        <f t="shared" si="2"/>
        <v>#VALUE!</v>
      </c>
    </row>
    <row r="31" spans="1:6" s="4" customFormat="1" x14ac:dyDescent="0.25">
      <c r="A31" s="1">
        <f t="shared" si="5"/>
        <v>25</v>
      </c>
      <c r="B31" s="4">
        <f t="shared" si="3"/>
        <v>0</v>
      </c>
      <c r="C31" s="4" t="e">
        <f t="shared" si="0"/>
        <v>#VALUE!</v>
      </c>
      <c r="D31" s="3" t="e">
        <f t="shared" si="4"/>
        <v>#DIV/0!</v>
      </c>
      <c r="E31" s="4" t="e">
        <f t="shared" si="1"/>
        <v>#VALUE!</v>
      </c>
      <c r="F31" s="2" t="e">
        <f t="shared" si="2"/>
        <v>#VALUE!</v>
      </c>
    </row>
    <row r="32" spans="1:6" s="4" customFormat="1" x14ac:dyDescent="0.25">
      <c r="A32" s="1">
        <f t="shared" si="5"/>
        <v>30</v>
      </c>
      <c r="B32" s="4">
        <f t="shared" si="3"/>
        <v>0</v>
      </c>
      <c r="C32" s="4" t="e">
        <f t="shared" si="0"/>
        <v>#VALUE!</v>
      </c>
      <c r="D32" s="3" t="e">
        <f t="shared" si="4"/>
        <v>#DIV/0!</v>
      </c>
      <c r="E32" s="4" t="e">
        <f t="shared" si="1"/>
        <v>#VALUE!</v>
      </c>
      <c r="F32" s="2" t="e">
        <f t="shared" si="2"/>
        <v>#VALUE!</v>
      </c>
    </row>
    <row r="33" spans="1:6" s="4" customFormat="1" x14ac:dyDescent="0.25">
      <c r="A33" s="1">
        <f t="shared" si="5"/>
        <v>35</v>
      </c>
      <c r="B33" s="4">
        <f t="shared" si="3"/>
        <v>0</v>
      </c>
      <c r="C33" s="4" t="e">
        <f t="shared" si="0"/>
        <v>#VALUE!</v>
      </c>
      <c r="D33" s="3" t="e">
        <f t="shared" si="4"/>
        <v>#DIV/0!</v>
      </c>
      <c r="E33" s="4" t="e">
        <f t="shared" si="1"/>
        <v>#VALUE!</v>
      </c>
      <c r="F33" s="2" t="e">
        <f t="shared" si="2"/>
        <v>#VALUE!</v>
      </c>
    </row>
    <row r="34" spans="1:6" s="4" customFormat="1" x14ac:dyDescent="0.25">
      <c r="A34" s="1">
        <f t="shared" si="5"/>
        <v>40</v>
      </c>
      <c r="B34" s="4">
        <f t="shared" si="3"/>
        <v>0</v>
      </c>
      <c r="C34" s="4" t="e">
        <f t="shared" si="0"/>
        <v>#VALUE!</v>
      </c>
      <c r="D34" s="3" t="e">
        <f t="shared" si="4"/>
        <v>#DIV/0!</v>
      </c>
      <c r="E34" s="4" t="e">
        <f t="shared" si="1"/>
        <v>#VALUE!</v>
      </c>
      <c r="F34" s="2" t="e">
        <f t="shared" si="2"/>
        <v>#VALUE!</v>
      </c>
    </row>
    <row r="35" spans="1:6" x14ac:dyDescent="0.25">
      <c r="A35" s="1">
        <f t="shared" si="5"/>
        <v>45</v>
      </c>
      <c r="B35" s="4">
        <f t="shared" si="3"/>
        <v>0</v>
      </c>
      <c r="C35" s="4" t="e">
        <f t="shared" si="0"/>
        <v>#VALUE!</v>
      </c>
      <c r="D35" s="3" t="e">
        <f t="shared" si="4"/>
        <v>#DIV/0!</v>
      </c>
      <c r="E35" s="4" t="e">
        <f t="shared" si="1"/>
        <v>#VALUE!</v>
      </c>
      <c r="F35" s="2" t="e">
        <f t="shared" si="2"/>
        <v>#VALUE!</v>
      </c>
    </row>
    <row r="36" spans="1:6" x14ac:dyDescent="0.25">
      <c r="A36" s="1">
        <f t="shared" si="5"/>
        <v>50</v>
      </c>
      <c r="B36" s="4">
        <f t="shared" si="3"/>
        <v>0</v>
      </c>
      <c r="C36" s="4" t="e">
        <f t="shared" si="0"/>
        <v>#VALUE!</v>
      </c>
      <c r="D36" s="3" t="e">
        <f t="shared" si="4"/>
        <v>#DIV/0!</v>
      </c>
      <c r="E36" s="4" t="e">
        <f t="shared" si="1"/>
        <v>#VALUE!</v>
      </c>
      <c r="F36" s="2" t="e">
        <f t="shared" si="2"/>
        <v>#VALUE!</v>
      </c>
    </row>
    <row r="37" spans="1:6" x14ac:dyDescent="0.25">
      <c r="A37" s="1">
        <f t="shared" si="5"/>
        <v>55</v>
      </c>
      <c r="B37" s="4">
        <f t="shared" si="3"/>
        <v>0</v>
      </c>
      <c r="C37" s="4" t="e">
        <f t="shared" si="0"/>
        <v>#VALUE!</v>
      </c>
      <c r="D37" s="3" t="e">
        <f t="shared" si="4"/>
        <v>#DIV/0!</v>
      </c>
      <c r="E37" s="4" t="e">
        <f t="shared" si="1"/>
        <v>#VALUE!</v>
      </c>
      <c r="F37" s="2" t="e">
        <f t="shared" si="2"/>
        <v>#VALUE!</v>
      </c>
    </row>
    <row r="38" spans="1:6" x14ac:dyDescent="0.25">
      <c r="A38" s="1">
        <f t="shared" si="5"/>
        <v>60</v>
      </c>
      <c r="B38" s="4">
        <f t="shared" si="3"/>
        <v>0</v>
      </c>
      <c r="C38" s="4" t="e">
        <f t="shared" si="0"/>
        <v>#VALUE!</v>
      </c>
      <c r="D38" s="3" t="e">
        <f t="shared" si="4"/>
        <v>#DIV/0!</v>
      </c>
      <c r="E38" s="4" t="e">
        <f t="shared" si="1"/>
        <v>#VALUE!</v>
      </c>
      <c r="F38" s="2" t="e">
        <f t="shared" si="2"/>
        <v>#VALUE!</v>
      </c>
    </row>
    <row r="39" spans="1:6" x14ac:dyDescent="0.25">
      <c r="B39" s="4"/>
      <c r="C39" s="4"/>
      <c r="E39" s="4"/>
      <c r="F39" s="2"/>
    </row>
    <row r="40" spans="1:6" x14ac:dyDescent="0.25">
      <c r="B40" s="4"/>
      <c r="C40" s="4"/>
      <c r="E40" s="4"/>
      <c r="F40" s="2"/>
    </row>
    <row r="41" spans="1:6" x14ac:dyDescent="0.25">
      <c r="B41" s="4"/>
      <c r="C41" s="4"/>
      <c r="E41" s="4"/>
      <c r="F41" s="2"/>
    </row>
    <row r="42" spans="1:6" x14ac:dyDescent="0.25">
      <c r="B42" s="4"/>
      <c r="C42" s="4"/>
      <c r="E42" s="4"/>
      <c r="F42" s="2"/>
    </row>
    <row r="43" spans="1:6" x14ac:dyDescent="0.25">
      <c r="B43" s="4"/>
      <c r="C43" s="4"/>
      <c r="E43" s="4"/>
      <c r="F43" s="2"/>
    </row>
    <row r="44" spans="1:6" x14ac:dyDescent="0.25">
      <c r="B44" s="4"/>
      <c r="C44" s="4"/>
      <c r="E44" s="4"/>
      <c r="F44" s="2"/>
    </row>
    <row r="45" spans="1:6" x14ac:dyDescent="0.25">
      <c r="B45" s="4"/>
      <c r="C45" s="4"/>
      <c r="E45" s="4"/>
      <c r="F45" s="2"/>
    </row>
    <row r="46" spans="1:6" x14ac:dyDescent="0.25">
      <c r="B46" s="4"/>
      <c r="C46" s="4"/>
      <c r="E46" s="4"/>
      <c r="F46" s="2"/>
    </row>
    <row r="47" spans="1:6" x14ac:dyDescent="0.25">
      <c r="B47" s="4"/>
      <c r="C47" s="4"/>
      <c r="E47" s="4"/>
      <c r="F47" s="2"/>
    </row>
    <row r="48" spans="1:6" x14ac:dyDescent="0.25">
      <c r="B48" s="4"/>
      <c r="C48" s="4"/>
      <c r="E48" s="4"/>
      <c r="F48" s="2"/>
    </row>
    <row r="49" spans="2:6" x14ac:dyDescent="0.25">
      <c r="B49" s="4"/>
      <c r="C49" s="4"/>
      <c r="E49" s="4"/>
      <c r="F49" s="2"/>
    </row>
    <row r="50" spans="2:6" x14ac:dyDescent="0.25">
      <c r="B50" s="4"/>
      <c r="C50" s="4"/>
      <c r="E50" s="4"/>
      <c r="F50" s="2"/>
    </row>
    <row r="51" spans="2:6" x14ac:dyDescent="0.25">
      <c r="B51" s="4"/>
      <c r="C51" s="4"/>
      <c r="E51" s="4"/>
      <c r="F51" s="2"/>
    </row>
    <row r="52" spans="2:6" x14ac:dyDescent="0.25">
      <c r="B52" s="4"/>
      <c r="C52" s="4"/>
      <c r="E52" s="4"/>
      <c r="F52" s="2"/>
    </row>
    <row r="53" spans="2:6" x14ac:dyDescent="0.25">
      <c r="B53" s="4"/>
      <c r="C53" s="4"/>
      <c r="E53" s="4"/>
      <c r="F53" s="2"/>
    </row>
    <row r="54" spans="2:6" x14ac:dyDescent="0.25">
      <c r="B54" s="4"/>
      <c r="C54" s="4"/>
      <c r="E54" s="4"/>
      <c r="F54" s="2"/>
    </row>
    <row r="55" spans="2:6" x14ac:dyDescent="0.25">
      <c r="B55" s="4"/>
      <c r="C55" s="4"/>
      <c r="E55" s="4"/>
      <c r="F55" s="2"/>
    </row>
    <row r="56" spans="2:6" x14ac:dyDescent="0.25">
      <c r="B56" s="4"/>
      <c r="C56" s="4"/>
      <c r="E56" s="4"/>
      <c r="F56" s="2"/>
    </row>
    <row r="57" spans="2:6" x14ac:dyDescent="0.25">
      <c r="B57" s="4"/>
      <c r="C57" s="4"/>
      <c r="E57" s="4"/>
      <c r="F57" s="2"/>
    </row>
    <row r="58" spans="2:6" x14ac:dyDescent="0.25">
      <c r="B58" s="4"/>
      <c r="C58" s="4"/>
      <c r="E58" s="4"/>
      <c r="F58" s="2"/>
    </row>
    <row r="59" spans="2:6" x14ac:dyDescent="0.25">
      <c r="B59" s="4"/>
      <c r="C59" s="4"/>
      <c r="E59" s="4"/>
      <c r="F59" s="2"/>
    </row>
    <row r="60" spans="2:6" x14ac:dyDescent="0.25">
      <c r="B60" s="4"/>
      <c r="C60" s="4"/>
      <c r="E60" s="4"/>
      <c r="F60" s="2"/>
    </row>
    <row r="61" spans="2:6" x14ac:dyDescent="0.25">
      <c r="B61" s="4"/>
      <c r="C61" s="4"/>
      <c r="E61" s="4"/>
      <c r="F61" s="2"/>
    </row>
    <row r="62" spans="2:6" x14ac:dyDescent="0.25">
      <c r="B62" s="4"/>
      <c r="C62" s="4"/>
      <c r="E62" s="4"/>
      <c r="F62" s="2"/>
    </row>
    <row r="63" spans="2:6" x14ac:dyDescent="0.25">
      <c r="B63" s="4"/>
      <c r="C63" s="4"/>
      <c r="E63" s="4"/>
      <c r="F63" s="2"/>
    </row>
    <row r="64" spans="2:6" x14ac:dyDescent="0.25">
      <c r="B64" s="4"/>
      <c r="C64" s="4"/>
      <c r="E64" s="4"/>
      <c r="F64" s="2"/>
    </row>
    <row r="65" spans="1:6" x14ac:dyDescent="0.25">
      <c r="A65" s="1" t="s">
        <v>149</v>
      </c>
      <c r="B65" s="4"/>
      <c r="C65" s="4"/>
      <c r="E65" s="4"/>
      <c r="F65" s="2"/>
    </row>
    <row r="66" spans="1:6" x14ac:dyDescent="0.25">
      <c r="A66" s="1" t="str">
        <f>+A25</f>
        <v>Invoices</v>
      </c>
      <c r="B66" s="1" t="str">
        <f t="shared" ref="B66:B67" si="6">+B25</f>
        <v>Revenue</v>
      </c>
      <c r="C66" s="1" t="str">
        <f t="shared" ref="C66:D79" si="7">+E25</f>
        <v>Total Cost</v>
      </c>
      <c r="D66" s="1" t="str">
        <f t="shared" si="7"/>
        <v>Net</v>
      </c>
      <c r="E66" s="1" t="str">
        <f t="shared" ref="E66:F79" si="8">+C25</f>
        <v>Variable Cost</v>
      </c>
      <c r="F66" s="1" t="str">
        <f t="shared" si="8"/>
        <v>Fixed Cost</v>
      </c>
    </row>
    <row r="67" spans="1:6" x14ac:dyDescent="0.25">
      <c r="A67" s="1">
        <f>+A26</f>
        <v>0</v>
      </c>
      <c r="B67" s="10">
        <f t="shared" si="6"/>
        <v>0</v>
      </c>
      <c r="C67" s="10" t="e">
        <f t="shared" si="7"/>
        <v>#VALUE!</v>
      </c>
      <c r="D67" s="10" t="e">
        <f t="shared" si="7"/>
        <v>#VALUE!</v>
      </c>
      <c r="E67" s="10" t="e">
        <f t="shared" si="8"/>
        <v>#VALUE!</v>
      </c>
      <c r="F67" s="10" t="e">
        <f t="shared" si="8"/>
        <v>#DIV/0!</v>
      </c>
    </row>
    <row r="68" spans="1:6" x14ac:dyDescent="0.25">
      <c r="A68" s="1">
        <f t="shared" ref="A68:B79" si="9">+A27</f>
        <v>5</v>
      </c>
      <c r="B68" s="10">
        <f t="shared" si="9"/>
        <v>0</v>
      </c>
      <c r="C68" s="10" t="e">
        <f t="shared" si="7"/>
        <v>#VALUE!</v>
      </c>
      <c r="D68" s="10" t="e">
        <f t="shared" si="7"/>
        <v>#VALUE!</v>
      </c>
      <c r="E68" s="10" t="e">
        <f t="shared" si="8"/>
        <v>#VALUE!</v>
      </c>
      <c r="F68" s="10" t="e">
        <f t="shared" si="8"/>
        <v>#DIV/0!</v>
      </c>
    </row>
    <row r="69" spans="1:6" x14ac:dyDescent="0.25">
      <c r="A69" s="1">
        <f t="shared" si="9"/>
        <v>10</v>
      </c>
      <c r="B69" s="10">
        <f t="shared" si="9"/>
        <v>0</v>
      </c>
      <c r="C69" s="10" t="e">
        <f t="shared" si="7"/>
        <v>#VALUE!</v>
      </c>
      <c r="D69" s="10" t="e">
        <f t="shared" si="7"/>
        <v>#VALUE!</v>
      </c>
      <c r="E69" s="10" t="e">
        <f t="shared" si="8"/>
        <v>#VALUE!</v>
      </c>
      <c r="F69" s="10" t="e">
        <f t="shared" si="8"/>
        <v>#DIV/0!</v>
      </c>
    </row>
    <row r="70" spans="1:6" x14ac:dyDescent="0.25">
      <c r="A70" s="1">
        <f t="shared" si="9"/>
        <v>15</v>
      </c>
      <c r="B70" s="10">
        <f t="shared" si="9"/>
        <v>0</v>
      </c>
      <c r="C70" s="10" t="e">
        <f t="shared" si="7"/>
        <v>#VALUE!</v>
      </c>
      <c r="D70" s="10" t="e">
        <f t="shared" si="7"/>
        <v>#VALUE!</v>
      </c>
      <c r="E70" s="10" t="e">
        <f t="shared" si="8"/>
        <v>#VALUE!</v>
      </c>
      <c r="F70" s="10" t="e">
        <f t="shared" si="8"/>
        <v>#DIV/0!</v>
      </c>
    </row>
    <row r="71" spans="1:6" x14ac:dyDescent="0.25">
      <c r="A71" s="1">
        <f t="shared" si="9"/>
        <v>20</v>
      </c>
      <c r="B71" s="10">
        <f t="shared" si="9"/>
        <v>0</v>
      </c>
      <c r="C71" s="10" t="e">
        <f t="shared" si="7"/>
        <v>#VALUE!</v>
      </c>
      <c r="D71" s="10" t="e">
        <f t="shared" si="7"/>
        <v>#VALUE!</v>
      </c>
      <c r="E71" s="10" t="e">
        <f t="shared" si="8"/>
        <v>#VALUE!</v>
      </c>
      <c r="F71" s="10" t="e">
        <f t="shared" si="8"/>
        <v>#DIV/0!</v>
      </c>
    </row>
    <row r="72" spans="1:6" x14ac:dyDescent="0.25">
      <c r="A72" s="1">
        <f t="shared" si="9"/>
        <v>25</v>
      </c>
      <c r="B72" s="10">
        <f t="shared" si="9"/>
        <v>0</v>
      </c>
      <c r="C72" s="10" t="e">
        <f t="shared" si="7"/>
        <v>#VALUE!</v>
      </c>
      <c r="D72" s="10" t="e">
        <f t="shared" si="7"/>
        <v>#VALUE!</v>
      </c>
      <c r="E72" s="10" t="e">
        <f t="shared" si="8"/>
        <v>#VALUE!</v>
      </c>
      <c r="F72" s="10" t="e">
        <f t="shared" si="8"/>
        <v>#DIV/0!</v>
      </c>
    </row>
    <row r="73" spans="1:6" x14ac:dyDescent="0.25">
      <c r="A73" s="1">
        <f t="shared" si="9"/>
        <v>30</v>
      </c>
      <c r="B73" s="10">
        <f t="shared" si="9"/>
        <v>0</v>
      </c>
      <c r="C73" s="10" t="e">
        <f t="shared" si="7"/>
        <v>#VALUE!</v>
      </c>
      <c r="D73" s="10" t="e">
        <f t="shared" si="7"/>
        <v>#VALUE!</v>
      </c>
      <c r="E73" s="10" t="e">
        <f t="shared" si="8"/>
        <v>#VALUE!</v>
      </c>
      <c r="F73" s="10" t="e">
        <f t="shared" si="8"/>
        <v>#DIV/0!</v>
      </c>
    </row>
    <row r="74" spans="1:6" x14ac:dyDescent="0.25">
      <c r="A74" s="1">
        <f t="shared" si="9"/>
        <v>35</v>
      </c>
      <c r="B74" s="10">
        <f t="shared" si="9"/>
        <v>0</v>
      </c>
      <c r="C74" s="10" t="e">
        <f t="shared" si="7"/>
        <v>#VALUE!</v>
      </c>
      <c r="D74" s="10" t="e">
        <f t="shared" si="7"/>
        <v>#VALUE!</v>
      </c>
      <c r="E74" s="10" t="e">
        <f t="shared" si="8"/>
        <v>#VALUE!</v>
      </c>
      <c r="F74" s="10" t="e">
        <f t="shared" si="8"/>
        <v>#DIV/0!</v>
      </c>
    </row>
    <row r="75" spans="1:6" x14ac:dyDescent="0.25">
      <c r="A75" s="1">
        <f t="shared" si="9"/>
        <v>40</v>
      </c>
      <c r="B75" s="10">
        <f t="shared" si="9"/>
        <v>0</v>
      </c>
      <c r="C75" s="10" t="e">
        <f t="shared" si="7"/>
        <v>#VALUE!</v>
      </c>
      <c r="D75" s="10" t="e">
        <f t="shared" si="7"/>
        <v>#VALUE!</v>
      </c>
      <c r="E75" s="10" t="e">
        <f t="shared" si="8"/>
        <v>#VALUE!</v>
      </c>
      <c r="F75" s="10" t="e">
        <f t="shared" si="8"/>
        <v>#DIV/0!</v>
      </c>
    </row>
    <row r="76" spans="1:6" x14ac:dyDescent="0.25">
      <c r="A76" s="1">
        <f t="shared" si="9"/>
        <v>45</v>
      </c>
      <c r="B76" s="10">
        <f t="shared" si="9"/>
        <v>0</v>
      </c>
      <c r="C76" s="10" t="e">
        <f t="shared" si="7"/>
        <v>#VALUE!</v>
      </c>
      <c r="D76" s="10" t="e">
        <f t="shared" si="7"/>
        <v>#VALUE!</v>
      </c>
      <c r="E76" s="10" t="e">
        <f t="shared" si="8"/>
        <v>#VALUE!</v>
      </c>
      <c r="F76" s="10" t="e">
        <f t="shared" si="8"/>
        <v>#DIV/0!</v>
      </c>
    </row>
    <row r="77" spans="1:6" x14ac:dyDescent="0.25">
      <c r="A77" s="1">
        <f t="shared" si="9"/>
        <v>50</v>
      </c>
      <c r="B77" s="10">
        <f t="shared" si="9"/>
        <v>0</v>
      </c>
      <c r="C77" s="10" t="e">
        <f t="shared" si="7"/>
        <v>#VALUE!</v>
      </c>
      <c r="D77" s="10" t="e">
        <f t="shared" si="7"/>
        <v>#VALUE!</v>
      </c>
      <c r="E77" s="10" t="e">
        <f t="shared" si="8"/>
        <v>#VALUE!</v>
      </c>
      <c r="F77" s="10" t="e">
        <f t="shared" si="8"/>
        <v>#DIV/0!</v>
      </c>
    </row>
    <row r="78" spans="1:6" x14ac:dyDescent="0.25">
      <c r="A78" s="1">
        <f t="shared" si="9"/>
        <v>55</v>
      </c>
      <c r="B78" s="10">
        <f t="shared" si="9"/>
        <v>0</v>
      </c>
      <c r="C78" s="10" t="e">
        <f t="shared" si="7"/>
        <v>#VALUE!</v>
      </c>
      <c r="D78" s="10" t="e">
        <f t="shared" si="7"/>
        <v>#VALUE!</v>
      </c>
      <c r="E78" s="10" t="e">
        <f t="shared" si="8"/>
        <v>#VALUE!</v>
      </c>
      <c r="F78" s="10" t="e">
        <f t="shared" si="8"/>
        <v>#DIV/0!</v>
      </c>
    </row>
    <row r="79" spans="1:6" x14ac:dyDescent="0.25">
      <c r="A79" s="1">
        <f t="shared" si="9"/>
        <v>60</v>
      </c>
      <c r="B79" s="10">
        <f t="shared" si="9"/>
        <v>0</v>
      </c>
      <c r="C79" s="10" t="e">
        <f t="shared" si="7"/>
        <v>#VALUE!</v>
      </c>
      <c r="D79" s="10" t="e">
        <f t="shared" si="7"/>
        <v>#VALUE!</v>
      </c>
      <c r="E79" s="10" t="e">
        <f t="shared" si="8"/>
        <v>#VALUE!</v>
      </c>
      <c r="F79" s="10" t="e">
        <f t="shared" si="8"/>
        <v>#DIV/0!</v>
      </c>
    </row>
  </sheetData>
  <sheetProtection algorithmName="SHA-512" hashValue="5Lvi4UO9+5c4BCxBCEkt8DMWWd1K3lC0WBZzq6HSiXCeYoIqWkLjtCxpZUBzB/VbVnW+phWUySTlj9TMESeeag==" saltValue="hQez9Xuu39wEKzuddRxdeA==" spinCount="100000" sheet="1" objects="1" scenarios="1" selectLockedCells="1" selectUnlockedCells="1"/>
  <mergeCells count="2">
    <mergeCell ref="D7:F7"/>
    <mergeCell ref="D9:F9"/>
  </mergeCells>
  <printOptions horizontalCentered="1" verticalCentered="1"/>
  <pageMargins left="0.7" right="0.7" top="0.75" bottom="0.75" header="0.3" footer="0.3"/>
  <pageSetup scale="59" orientation="landscape" horizontalDpi="300" verticalDpi="300" r:id="rId1"/>
  <headerFooter>
    <oddHeader>&amp;C&amp;"Arial,Bold Italic"&amp;14Veterinary Hospital
Break Even Calculator
DVM Paid Percentage of Production</oddHeader>
    <oddFooter>&amp;C&amp;"Arial,Bold"&amp;K0070C0Template prepared by KSM Business Services&amp;"Arial,Regular"&amp;K01+000
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4"/>
  <sheetViews>
    <sheetView tabSelected="1" zoomScale="120" zoomScaleNormal="120" workbookViewId="0">
      <selection activeCell="B2" sqref="B2"/>
    </sheetView>
  </sheetViews>
  <sheetFormatPr defaultColWidth="9" defaultRowHeight="13.8" x14ac:dyDescent="0.25"/>
  <cols>
    <col min="1" max="1" width="34.59765625" style="34" bestFit="1" customWidth="1"/>
    <col min="2" max="3" width="9" style="26"/>
    <col min="4" max="4" width="9" style="27"/>
    <col min="5" max="5" width="9" style="35"/>
    <col min="6" max="7" width="9" style="26"/>
    <col min="8" max="8" width="11.5" style="29" bestFit="1" customWidth="1"/>
    <col min="9" max="9" width="9.09765625" style="26" bestFit="1" customWidth="1"/>
    <col min="10" max="10" width="9" style="26"/>
    <col min="11" max="11" width="9.69921875" style="26" bestFit="1" customWidth="1"/>
    <col min="12" max="14" width="9" style="26"/>
    <col min="15" max="16384" width="9" style="31"/>
  </cols>
  <sheetData>
    <row r="1" spans="1:11" ht="16.2" thickBot="1" x14ac:dyDescent="0.35">
      <c r="A1" s="156" t="s">
        <v>94</v>
      </c>
      <c r="E1" s="28" t="s">
        <v>115</v>
      </c>
      <c r="I1" s="30"/>
      <c r="J1" s="30"/>
      <c r="K1" s="30"/>
    </row>
    <row r="2" spans="1:11" ht="16.2" thickBot="1" x14ac:dyDescent="0.35">
      <c r="A2" s="32" t="s">
        <v>130</v>
      </c>
      <c r="B2" s="152">
        <v>0</v>
      </c>
      <c r="E2" s="28"/>
      <c r="I2" s="30"/>
      <c r="J2" s="30"/>
      <c r="K2" s="30"/>
    </row>
    <row r="3" spans="1:11" ht="15.6" x14ac:dyDescent="0.3">
      <c r="A3" s="33"/>
      <c r="E3" s="28"/>
      <c r="I3" s="30"/>
      <c r="J3" s="30"/>
      <c r="K3" s="30"/>
    </row>
    <row r="4" spans="1:11" ht="14.4" thickBot="1" x14ac:dyDescent="0.3"/>
    <row r="5" spans="1:11" x14ac:dyDescent="0.25">
      <c r="A5" s="36" t="s">
        <v>92</v>
      </c>
      <c r="B5" s="37"/>
      <c r="C5" s="37"/>
      <c r="D5" s="38"/>
      <c r="E5" s="39"/>
    </row>
    <row r="6" spans="1:11" x14ac:dyDescent="0.25">
      <c r="A6" s="40"/>
      <c r="B6" s="41"/>
      <c r="C6" s="41"/>
      <c r="D6" s="42"/>
      <c r="E6" s="43"/>
    </row>
    <row r="7" spans="1:11" ht="14.25" customHeight="1" x14ac:dyDescent="0.25">
      <c r="A7" s="40" t="s">
        <v>174</v>
      </c>
      <c r="B7" s="41"/>
      <c r="C7" s="44" t="s">
        <v>158</v>
      </c>
      <c r="D7" s="139">
        <v>0</v>
      </c>
      <c r="E7" s="43"/>
    </row>
    <row r="8" spans="1:11" x14ac:dyDescent="0.25">
      <c r="A8" s="40"/>
      <c r="B8" s="41"/>
      <c r="C8" s="41"/>
      <c r="D8" s="155"/>
      <c r="E8" s="43"/>
    </row>
    <row r="9" spans="1:11" x14ac:dyDescent="0.25">
      <c r="A9" s="40" t="s">
        <v>157</v>
      </c>
      <c r="B9" s="41"/>
      <c r="C9" s="41"/>
      <c r="D9" s="141">
        <v>0</v>
      </c>
      <c r="E9" s="43"/>
    </row>
    <row r="10" spans="1:11" x14ac:dyDescent="0.25">
      <c r="A10" s="40"/>
      <c r="B10" s="41"/>
      <c r="C10" s="41"/>
      <c r="D10" s="42"/>
      <c r="E10" s="43"/>
    </row>
    <row r="11" spans="1:11" ht="14.4" thickBot="1" x14ac:dyDescent="0.3">
      <c r="A11" s="45" t="s">
        <v>93</v>
      </c>
      <c r="B11" s="46"/>
      <c r="C11" s="46"/>
      <c r="D11" s="47"/>
      <c r="E11" s="48">
        <f>+D7*D9</f>
        <v>0</v>
      </c>
      <c r="F11" s="49" t="e">
        <f>+E11/E11</f>
        <v>#DIV/0!</v>
      </c>
      <c r="G11" s="26" t="s">
        <v>7</v>
      </c>
      <c r="H11" s="154" t="s">
        <v>7</v>
      </c>
      <c r="I11" s="27"/>
      <c r="J11" s="27"/>
      <c r="K11" s="27"/>
    </row>
    <row r="12" spans="1:11" ht="14.4" thickBot="1" x14ac:dyDescent="0.3">
      <c r="E12" s="51"/>
    </row>
    <row r="13" spans="1:11" ht="14.4" thickBot="1" x14ac:dyDescent="0.3">
      <c r="A13" s="52" t="s">
        <v>95</v>
      </c>
      <c r="B13" s="53"/>
      <c r="C13" s="53"/>
      <c r="D13" s="151">
        <v>0</v>
      </c>
      <c r="E13" s="54">
        <f>+D13*E11</f>
        <v>0</v>
      </c>
      <c r="F13" s="49" t="e">
        <f>+E13/E11</f>
        <v>#DIV/0!</v>
      </c>
      <c r="H13" s="55" t="s">
        <v>7</v>
      </c>
    </row>
    <row r="15" spans="1:11" ht="15.6" x14ac:dyDescent="0.3">
      <c r="A15" s="56" t="s">
        <v>175</v>
      </c>
    </row>
    <row r="16" spans="1:11" ht="14.4" thickBot="1" x14ac:dyDescent="0.3"/>
    <row r="17" spans="1:8" x14ac:dyDescent="0.25">
      <c r="A17" s="57" t="s">
        <v>101</v>
      </c>
      <c r="B17" s="37"/>
      <c r="C17" s="58" t="s">
        <v>113</v>
      </c>
      <c r="D17" s="58" t="s">
        <v>114</v>
      </c>
      <c r="E17" s="59" t="s">
        <v>115</v>
      </c>
      <c r="F17" s="60"/>
      <c r="H17" s="61" t="s">
        <v>7</v>
      </c>
    </row>
    <row r="18" spans="1:8" x14ac:dyDescent="0.25">
      <c r="A18" s="40" t="s">
        <v>102</v>
      </c>
      <c r="B18" s="41"/>
      <c r="C18" s="145">
        <v>0</v>
      </c>
      <c r="D18" s="128">
        <f>+C18/52</f>
        <v>0</v>
      </c>
      <c r="E18" s="129">
        <f>+D18/5</f>
        <v>0</v>
      </c>
      <c r="F18" s="130"/>
    </row>
    <row r="19" spans="1:8" x14ac:dyDescent="0.25">
      <c r="A19" s="62" t="s">
        <v>159</v>
      </c>
      <c r="B19" s="41"/>
      <c r="C19" s="136"/>
      <c r="D19" s="131"/>
      <c r="E19" s="129"/>
      <c r="F19" s="130"/>
    </row>
    <row r="20" spans="1:8" x14ac:dyDescent="0.25">
      <c r="A20" s="153" t="s">
        <v>120</v>
      </c>
      <c r="B20" s="41"/>
      <c r="C20" s="145">
        <v>0</v>
      </c>
      <c r="D20" s="128">
        <f>+C20/52</f>
        <v>0</v>
      </c>
      <c r="E20" s="129">
        <f>+D20/5</f>
        <v>0</v>
      </c>
      <c r="F20" s="130"/>
    </row>
    <row r="21" spans="1:8" x14ac:dyDescent="0.25">
      <c r="A21" s="153" t="s">
        <v>121</v>
      </c>
      <c r="B21" s="41"/>
      <c r="C21" s="145">
        <v>0</v>
      </c>
      <c r="D21" s="128">
        <f t="shared" ref="D21:D26" si="0">+C21/52</f>
        <v>0</v>
      </c>
      <c r="E21" s="129">
        <f t="shared" ref="E21:E26" si="1">+D21/5</f>
        <v>0</v>
      </c>
      <c r="F21" s="130"/>
    </row>
    <row r="22" spans="1:8" x14ac:dyDescent="0.25">
      <c r="A22" s="153" t="s">
        <v>122</v>
      </c>
      <c r="B22" s="41"/>
      <c r="C22" s="145">
        <v>0</v>
      </c>
      <c r="D22" s="128">
        <f t="shared" si="0"/>
        <v>0</v>
      </c>
      <c r="E22" s="129">
        <f t="shared" si="1"/>
        <v>0</v>
      </c>
      <c r="F22" s="130"/>
    </row>
    <row r="23" spans="1:8" x14ac:dyDescent="0.25">
      <c r="A23" s="153" t="s">
        <v>123</v>
      </c>
      <c r="B23" s="41"/>
      <c r="C23" s="145">
        <v>0</v>
      </c>
      <c r="D23" s="128">
        <f t="shared" si="0"/>
        <v>0</v>
      </c>
      <c r="E23" s="129">
        <f t="shared" si="1"/>
        <v>0</v>
      </c>
      <c r="F23" s="130"/>
    </row>
    <row r="24" spans="1:8" x14ac:dyDescent="0.25">
      <c r="A24" s="153" t="s">
        <v>124</v>
      </c>
      <c r="B24" s="41"/>
      <c r="C24" s="145">
        <v>0</v>
      </c>
      <c r="D24" s="128">
        <f t="shared" si="0"/>
        <v>0</v>
      </c>
      <c r="E24" s="129">
        <f t="shared" si="1"/>
        <v>0</v>
      </c>
      <c r="F24" s="130"/>
    </row>
    <row r="25" spans="1:8" x14ac:dyDescent="0.25">
      <c r="A25" s="153" t="s">
        <v>125</v>
      </c>
      <c r="B25" s="41"/>
      <c r="C25" s="145">
        <v>0</v>
      </c>
      <c r="D25" s="128">
        <f t="shared" si="0"/>
        <v>0</v>
      </c>
      <c r="E25" s="129">
        <f t="shared" si="1"/>
        <v>0</v>
      </c>
      <c r="F25" s="130"/>
    </row>
    <row r="26" spans="1:8" x14ac:dyDescent="0.25">
      <c r="A26" s="40"/>
      <c r="B26" s="41"/>
      <c r="C26" s="145">
        <v>0</v>
      </c>
      <c r="D26" s="128">
        <f t="shared" si="0"/>
        <v>0</v>
      </c>
      <c r="E26" s="129">
        <f t="shared" si="1"/>
        <v>0</v>
      </c>
      <c r="F26" s="130"/>
    </row>
    <row r="27" spans="1:8" ht="14.4" thickBot="1" x14ac:dyDescent="0.3">
      <c r="A27" s="45" t="s">
        <v>160</v>
      </c>
      <c r="B27" s="46"/>
      <c r="C27" s="46"/>
      <c r="D27" s="132"/>
      <c r="E27" s="133">
        <f>SUM(E18:E26)</f>
        <v>0</v>
      </c>
      <c r="F27" s="134" t="e">
        <f>+E27/E11</f>
        <v>#DIV/0!</v>
      </c>
    </row>
    <row r="28" spans="1:8" x14ac:dyDescent="0.25">
      <c r="A28" s="63"/>
      <c r="B28" s="41"/>
      <c r="C28" s="41" t="s">
        <v>156</v>
      </c>
      <c r="D28" s="42" t="s">
        <v>116</v>
      </c>
      <c r="E28" s="51"/>
      <c r="F28" s="49"/>
    </row>
    <row r="29" spans="1:8" x14ac:dyDescent="0.25">
      <c r="A29" s="64" t="s">
        <v>176</v>
      </c>
      <c r="B29" s="65"/>
      <c r="C29" s="65"/>
      <c r="D29" s="137">
        <v>0</v>
      </c>
      <c r="E29" s="66">
        <f>+E11*D29</f>
        <v>0</v>
      </c>
      <c r="F29" s="67" t="e">
        <f>+E29/E11</f>
        <v>#DIV/0!</v>
      </c>
    </row>
    <row r="30" spans="1:8" x14ac:dyDescent="0.25">
      <c r="A30" s="63"/>
      <c r="B30" s="41"/>
      <c r="C30" s="41"/>
      <c r="D30" s="42"/>
      <c r="E30" s="51"/>
      <c r="F30" s="49"/>
    </row>
    <row r="31" spans="1:8" ht="14.4" thickBot="1" x14ac:dyDescent="0.3">
      <c r="A31" s="63"/>
      <c r="B31" s="41"/>
      <c r="C31" s="41"/>
      <c r="D31" s="42"/>
      <c r="E31" s="51"/>
      <c r="F31" s="49"/>
    </row>
    <row r="32" spans="1:8" x14ac:dyDescent="0.25">
      <c r="A32" s="57" t="s">
        <v>103</v>
      </c>
      <c r="B32" s="37"/>
      <c r="C32" s="58" t="s">
        <v>110</v>
      </c>
      <c r="D32" s="38"/>
      <c r="E32" s="39"/>
    </row>
    <row r="33" spans="1:6" x14ac:dyDescent="0.25">
      <c r="A33" s="40" t="s">
        <v>161</v>
      </c>
      <c r="B33" s="68" t="s">
        <v>107</v>
      </c>
      <c r="C33" s="68" t="s">
        <v>111</v>
      </c>
      <c r="D33" s="69" t="s">
        <v>112</v>
      </c>
      <c r="E33" s="43"/>
    </row>
    <row r="34" spans="1:6" x14ac:dyDescent="0.25">
      <c r="A34" s="153" t="s">
        <v>153</v>
      </c>
      <c r="B34" s="138">
        <v>0</v>
      </c>
      <c r="C34" s="139">
        <v>0</v>
      </c>
      <c r="D34" s="69">
        <f>+B34*C34</f>
        <v>0</v>
      </c>
      <c r="E34" s="43"/>
    </row>
    <row r="35" spans="1:6" x14ac:dyDescent="0.25">
      <c r="A35" s="153">
        <v>2</v>
      </c>
      <c r="B35" s="138">
        <v>0</v>
      </c>
      <c r="C35" s="139">
        <v>0</v>
      </c>
      <c r="D35" s="69">
        <f t="shared" ref="D35:D39" si="2">+B35*C35</f>
        <v>0</v>
      </c>
      <c r="E35" s="43"/>
    </row>
    <row r="36" spans="1:6" x14ac:dyDescent="0.25">
      <c r="A36" s="153">
        <v>3</v>
      </c>
      <c r="B36" s="138">
        <v>0</v>
      </c>
      <c r="C36" s="139">
        <v>0</v>
      </c>
      <c r="D36" s="69">
        <f t="shared" si="2"/>
        <v>0</v>
      </c>
      <c r="E36" s="43"/>
    </row>
    <row r="37" spans="1:6" x14ac:dyDescent="0.25">
      <c r="A37" s="153">
        <v>4</v>
      </c>
      <c r="B37" s="138">
        <v>0</v>
      </c>
      <c r="C37" s="139">
        <v>0</v>
      </c>
      <c r="D37" s="69">
        <f t="shared" si="2"/>
        <v>0</v>
      </c>
      <c r="E37" s="43"/>
    </row>
    <row r="38" spans="1:6" x14ac:dyDescent="0.25">
      <c r="A38" s="153">
        <v>5</v>
      </c>
      <c r="B38" s="138">
        <v>0</v>
      </c>
      <c r="C38" s="139">
        <v>0</v>
      </c>
      <c r="D38" s="69">
        <f t="shared" si="2"/>
        <v>0</v>
      </c>
      <c r="E38" s="43"/>
    </row>
    <row r="39" spans="1:6" x14ac:dyDescent="0.25">
      <c r="A39" s="153">
        <v>6</v>
      </c>
      <c r="B39" s="138">
        <v>0</v>
      </c>
      <c r="C39" s="139">
        <v>0</v>
      </c>
      <c r="D39" s="69">
        <f t="shared" si="2"/>
        <v>0</v>
      </c>
      <c r="E39" s="43"/>
    </row>
    <row r="40" spans="1:6" x14ac:dyDescent="0.25">
      <c r="A40" s="40" t="s">
        <v>177</v>
      </c>
      <c r="B40" s="41"/>
      <c r="C40" s="41"/>
      <c r="D40" s="42"/>
      <c r="E40" s="43">
        <f>SUM(D33:D39)</f>
        <v>0</v>
      </c>
      <c r="F40" s="49" t="e">
        <f>+E40/E$11</f>
        <v>#DIV/0!</v>
      </c>
    </row>
    <row r="41" spans="1:6" x14ac:dyDescent="0.25">
      <c r="A41" s="40"/>
      <c r="B41" s="41"/>
      <c r="C41" s="68" t="s">
        <v>110</v>
      </c>
      <c r="D41" s="42"/>
      <c r="E41" s="43"/>
    </row>
    <row r="42" spans="1:6" x14ac:dyDescent="0.25">
      <c r="A42" s="40" t="s">
        <v>104</v>
      </c>
      <c r="B42" s="68" t="s">
        <v>107</v>
      </c>
      <c r="C42" s="68" t="s">
        <v>111</v>
      </c>
      <c r="D42" s="69" t="s">
        <v>112</v>
      </c>
      <c r="E42" s="43"/>
    </row>
    <row r="43" spans="1:6" x14ac:dyDescent="0.25">
      <c r="A43" s="153" t="s">
        <v>153</v>
      </c>
      <c r="B43" s="138">
        <v>0</v>
      </c>
      <c r="C43" s="139">
        <v>0</v>
      </c>
      <c r="D43" s="69">
        <f>+B43*C43</f>
        <v>0</v>
      </c>
      <c r="E43" s="43"/>
    </row>
    <row r="44" spans="1:6" x14ac:dyDescent="0.25">
      <c r="A44" s="153">
        <v>2</v>
      </c>
      <c r="B44" s="138">
        <v>0</v>
      </c>
      <c r="C44" s="139">
        <v>0</v>
      </c>
      <c r="D44" s="69">
        <f t="shared" ref="D44:D48" si="3">+B44*C44</f>
        <v>0</v>
      </c>
      <c r="E44" s="43"/>
    </row>
    <row r="45" spans="1:6" x14ac:dyDescent="0.25">
      <c r="A45" s="153">
        <v>3</v>
      </c>
      <c r="B45" s="138">
        <v>0</v>
      </c>
      <c r="C45" s="139">
        <v>0</v>
      </c>
      <c r="D45" s="69">
        <f t="shared" si="3"/>
        <v>0</v>
      </c>
      <c r="E45" s="43"/>
    </row>
    <row r="46" spans="1:6" x14ac:dyDescent="0.25">
      <c r="A46" s="153">
        <v>4</v>
      </c>
      <c r="B46" s="138">
        <v>0</v>
      </c>
      <c r="C46" s="139">
        <v>0</v>
      </c>
      <c r="D46" s="69">
        <f t="shared" si="3"/>
        <v>0</v>
      </c>
      <c r="E46" s="43"/>
    </row>
    <row r="47" spans="1:6" x14ac:dyDescent="0.25">
      <c r="A47" s="153">
        <v>5</v>
      </c>
      <c r="B47" s="138">
        <v>0</v>
      </c>
      <c r="C47" s="139">
        <v>0</v>
      </c>
      <c r="D47" s="69">
        <f t="shared" si="3"/>
        <v>0</v>
      </c>
      <c r="E47" s="43"/>
    </row>
    <row r="48" spans="1:6" x14ac:dyDescent="0.25">
      <c r="A48" s="153">
        <v>6</v>
      </c>
      <c r="B48" s="138">
        <v>0</v>
      </c>
      <c r="C48" s="139">
        <v>0</v>
      </c>
      <c r="D48" s="69">
        <f t="shared" si="3"/>
        <v>0</v>
      </c>
      <c r="E48" s="43"/>
    </row>
    <row r="49" spans="1:6" x14ac:dyDescent="0.25">
      <c r="A49" s="40" t="s">
        <v>177</v>
      </c>
      <c r="B49" s="41"/>
      <c r="C49" s="41"/>
      <c r="D49" s="42"/>
      <c r="E49" s="43">
        <f>SUM(D43:D48)</f>
        <v>0</v>
      </c>
      <c r="F49" s="49" t="e">
        <f>+E49/E$11</f>
        <v>#DIV/0!</v>
      </c>
    </row>
    <row r="50" spans="1:6" ht="14.4" thickBot="1" x14ac:dyDescent="0.3">
      <c r="A50" s="40"/>
      <c r="B50" s="41"/>
      <c r="C50" s="41"/>
      <c r="D50" s="42"/>
      <c r="E50" s="43"/>
      <c r="F50" s="49"/>
    </row>
    <row r="51" spans="1:6" x14ac:dyDescent="0.25">
      <c r="A51" s="70" t="s">
        <v>139</v>
      </c>
      <c r="B51" s="71"/>
      <c r="C51" s="72">
        <f>SUM(C34:C48)</f>
        <v>0</v>
      </c>
      <c r="D51" s="42"/>
      <c r="E51" s="43"/>
      <c r="F51" s="49"/>
    </row>
    <row r="52" spans="1:6" ht="14.4" thickBot="1" x14ac:dyDescent="0.3">
      <c r="A52" s="73" t="s">
        <v>178</v>
      </c>
      <c r="B52" s="74"/>
      <c r="C52" s="75" t="e">
        <f>+E11/C51</f>
        <v>#DIV/0!</v>
      </c>
      <c r="D52" s="42"/>
      <c r="E52" s="43"/>
      <c r="F52" s="49"/>
    </row>
    <row r="53" spans="1:6" x14ac:dyDescent="0.25">
      <c r="A53" s="40"/>
      <c r="B53" s="41"/>
      <c r="C53" s="41"/>
      <c r="D53" s="42"/>
      <c r="E53" s="43"/>
    </row>
    <row r="54" spans="1:6" x14ac:dyDescent="0.25">
      <c r="A54" s="40" t="s">
        <v>105</v>
      </c>
      <c r="B54" s="68" t="s">
        <v>113</v>
      </c>
      <c r="C54" s="68" t="s">
        <v>114</v>
      </c>
      <c r="D54" s="69" t="s">
        <v>112</v>
      </c>
      <c r="E54" s="43"/>
    </row>
    <row r="55" spans="1:6" x14ac:dyDescent="0.25">
      <c r="A55" s="153">
        <v>1</v>
      </c>
      <c r="B55" s="140">
        <v>0</v>
      </c>
      <c r="C55" s="42">
        <f>+B55/52</f>
        <v>0</v>
      </c>
      <c r="D55" s="42">
        <f>+C55/5</f>
        <v>0</v>
      </c>
      <c r="E55" s="43"/>
    </row>
    <row r="56" spans="1:6" x14ac:dyDescent="0.25">
      <c r="A56" s="153">
        <v>2</v>
      </c>
      <c r="B56" s="140">
        <v>0</v>
      </c>
      <c r="C56" s="42">
        <f>+B56/52</f>
        <v>0</v>
      </c>
      <c r="D56" s="42">
        <f>+C56/5</f>
        <v>0</v>
      </c>
      <c r="E56" s="43"/>
    </row>
    <row r="57" spans="1:6" x14ac:dyDescent="0.25">
      <c r="A57" s="40" t="s">
        <v>177</v>
      </c>
      <c r="B57" s="41"/>
      <c r="C57" s="41"/>
      <c r="D57" s="42"/>
      <c r="E57" s="43">
        <f>SUM(D55:D56)</f>
        <v>0</v>
      </c>
      <c r="F57" s="49" t="e">
        <f>+E57/E$11</f>
        <v>#DIV/0!</v>
      </c>
    </row>
    <row r="58" spans="1:6" x14ac:dyDescent="0.25">
      <c r="A58" s="40"/>
      <c r="B58" s="41"/>
      <c r="C58" s="68" t="s">
        <v>110</v>
      </c>
      <c r="D58" s="42"/>
      <c r="E58" s="43"/>
    </row>
    <row r="59" spans="1:6" x14ac:dyDescent="0.25">
      <c r="A59" s="40" t="s">
        <v>106</v>
      </c>
      <c r="B59" s="68" t="s">
        <v>107</v>
      </c>
      <c r="C59" s="68" t="s">
        <v>111</v>
      </c>
      <c r="D59" s="69" t="s">
        <v>112</v>
      </c>
      <c r="E59" s="43"/>
    </row>
    <row r="60" spans="1:6" x14ac:dyDescent="0.25">
      <c r="A60" s="153">
        <v>1</v>
      </c>
      <c r="B60" s="138">
        <v>0</v>
      </c>
      <c r="C60" s="139">
        <v>0</v>
      </c>
      <c r="D60" s="69">
        <f>+B60*C60</f>
        <v>0</v>
      </c>
      <c r="E60" s="43"/>
    </row>
    <row r="61" spans="1:6" x14ac:dyDescent="0.25">
      <c r="A61" s="153">
        <v>2</v>
      </c>
      <c r="B61" s="138">
        <v>0</v>
      </c>
      <c r="C61" s="139">
        <v>0</v>
      </c>
      <c r="D61" s="69">
        <f t="shared" ref="D61:D65" si="4">+B61*C61</f>
        <v>0</v>
      </c>
      <c r="E61" s="43"/>
    </row>
    <row r="62" spans="1:6" x14ac:dyDescent="0.25">
      <c r="A62" s="153">
        <v>3</v>
      </c>
      <c r="B62" s="138">
        <v>0</v>
      </c>
      <c r="C62" s="139">
        <v>0</v>
      </c>
      <c r="D62" s="69">
        <f t="shared" si="4"/>
        <v>0</v>
      </c>
      <c r="E62" s="43"/>
    </row>
    <row r="63" spans="1:6" x14ac:dyDescent="0.25">
      <c r="A63" s="153">
        <v>4</v>
      </c>
      <c r="B63" s="138">
        <v>0</v>
      </c>
      <c r="C63" s="139">
        <v>0</v>
      </c>
      <c r="D63" s="69">
        <f t="shared" si="4"/>
        <v>0</v>
      </c>
      <c r="E63" s="43"/>
    </row>
    <row r="64" spans="1:6" x14ac:dyDescent="0.25">
      <c r="A64" s="153">
        <v>5</v>
      </c>
      <c r="B64" s="138">
        <v>0</v>
      </c>
      <c r="C64" s="139">
        <v>0</v>
      </c>
      <c r="D64" s="69">
        <f t="shared" si="4"/>
        <v>0</v>
      </c>
      <c r="E64" s="43"/>
    </row>
    <row r="65" spans="1:14" x14ac:dyDescent="0.25">
      <c r="A65" s="153">
        <v>6</v>
      </c>
      <c r="B65" s="138">
        <v>0</v>
      </c>
      <c r="C65" s="139">
        <v>0</v>
      </c>
      <c r="D65" s="69">
        <f t="shared" si="4"/>
        <v>0</v>
      </c>
      <c r="E65" s="43"/>
    </row>
    <row r="66" spans="1:14" x14ac:dyDescent="0.25">
      <c r="A66" s="40" t="s">
        <v>177</v>
      </c>
      <c r="B66" s="41"/>
      <c r="C66" s="41"/>
      <c r="D66" s="42"/>
      <c r="E66" s="43">
        <f>SUM(D60:D65)</f>
        <v>0</v>
      </c>
      <c r="F66" s="49" t="e">
        <f>+E66/E$11</f>
        <v>#DIV/0!</v>
      </c>
    </row>
    <row r="67" spans="1:14" x14ac:dyDescent="0.25">
      <c r="A67" s="40"/>
      <c r="B67" s="76" t="s">
        <v>162</v>
      </c>
      <c r="C67" s="76"/>
      <c r="D67" s="42"/>
      <c r="E67" s="43"/>
    </row>
    <row r="68" spans="1:14" x14ac:dyDescent="0.25">
      <c r="A68" s="40" t="s">
        <v>108</v>
      </c>
      <c r="B68" s="76" t="s">
        <v>109</v>
      </c>
      <c r="C68" s="76" t="s">
        <v>116</v>
      </c>
      <c r="D68" s="69" t="s">
        <v>112</v>
      </c>
      <c r="E68" s="43"/>
    </row>
    <row r="69" spans="1:14" x14ac:dyDescent="0.25">
      <c r="A69" s="153">
        <v>1</v>
      </c>
      <c r="B69" s="141">
        <v>0</v>
      </c>
      <c r="C69" s="137">
        <v>0</v>
      </c>
      <c r="D69" s="135">
        <f>+C69*B69</f>
        <v>0</v>
      </c>
      <c r="E69" s="43"/>
    </row>
    <row r="70" spans="1:14" x14ac:dyDescent="0.25">
      <c r="A70" s="153">
        <v>2</v>
      </c>
      <c r="B70" s="141">
        <v>0</v>
      </c>
      <c r="C70" s="137">
        <v>0</v>
      </c>
      <c r="D70" s="135">
        <f>+C70*B70</f>
        <v>0</v>
      </c>
      <c r="E70" s="43"/>
    </row>
    <row r="71" spans="1:14" x14ac:dyDescent="0.25">
      <c r="A71" s="40" t="s">
        <v>177</v>
      </c>
      <c r="B71" s="41"/>
      <c r="C71" s="41"/>
      <c r="D71" s="42"/>
      <c r="E71" s="43">
        <f>SUM(D69:D70)</f>
        <v>0</v>
      </c>
      <c r="F71" s="77" t="e">
        <f>+E71/E$11</f>
        <v>#DIV/0!</v>
      </c>
      <c r="G71" s="78" t="s">
        <v>7</v>
      </c>
    </row>
    <row r="72" spans="1:14" x14ac:dyDescent="0.25">
      <c r="A72" s="40"/>
      <c r="B72" s="41"/>
      <c r="C72" s="41"/>
      <c r="D72" s="42"/>
      <c r="E72" s="43"/>
    </row>
    <row r="73" spans="1:14" x14ac:dyDescent="0.25">
      <c r="A73" s="40" t="s">
        <v>117</v>
      </c>
      <c r="B73" s="41"/>
      <c r="C73" s="41"/>
      <c r="D73" s="42" t="s">
        <v>119</v>
      </c>
      <c r="E73" s="79">
        <f>SUM(E27:E71)-E29</f>
        <v>0</v>
      </c>
      <c r="F73" s="49" t="e">
        <f>+E73/E$11</f>
        <v>#DIV/0!</v>
      </c>
    </row>
    <row r="74" spans="1:14" x14ac:dyDescent="0.25">
      <c r="A74" s="40" t="s">
        <v>118</v>
      </c>
      <c r="B74" s="41"/>
      <c r="C74" s="41"/>
      <c r="D74" s="142">
        <v>0</v>
      </c>
      <c r="E74" s="43">
        <f>+D74*E73</f>
        <v>0</v>
      </c>
      <c r="F74" s="49" t="e">
        <f>+E74/E$11</f>
        <v>#DIV/0!</v>
      </c>
    </row>
    <row r="75" spans="1:14" ht="14.4" thickBot="1" x14ac:dyDescent="0.3">
      <c r="A75" s="40" t="s">
        <v>126</v>
      </c>
      <c r="B75" s="41"/>
      <c r="C75" s="41"/>
      <c r="D75" s="143">
        <v>0</v>
      </c>
      <c r="E75" s="43">
        <f>+E73*D75</f>
        <v>0</v>
      </c>
      <c r="F75" s="77" t="e">
        <f>+E75/E$11</f>
        <v>#DIV/0!</v>
      </c>
    </row>
    <row r="76" spans="1:14" ht="14.4" thickBot="1" x14ac:dyDescent="0.3">
      <c r="A76" s="45" t="s">
        <v>179</v>
      </c>
      <c r="B76" s="46"/>
      <c r="C76" s="46"/>
      <c r="D76" s="80">
        <f>SUM(D74:D75)</f>
        <v>0</v>
      </c>
      <c r="E76" s="81">
        <f>+E75+E74+E73</f>
        <v>0</v>
      </c>
      <c r="F76" s="49" t="e">
        <f>+E76/E$11</f>
        <v>#DIV/0!</v>
      </c>
    </row>
    <row r="77" spans="1:14" hidden="1" x14ac:dyDescent="0.25"/>
    <row r="78" spans="1:14" s="89" customFormat="1" ht="14.25" hidden="1" customHeight="1" x14ac:dyDescent="0.3">
      <c r="A78" s="82" t="s">
        <v>9</v>
      </c>
      <c r="B78" s="83" t="s">
        <v>89</v>
      </c>
      <c r="C78" s="84"/>
      <c r="D78" s="85"/>
      <c r="E78" s="86"/>
      <c r="F78" s="87"/>
      <c r="G78" s="87"/>
      <c r="H78" s="88"/>
      <c r="I78" s="87"/>
      <c r="J78" s="87"/>
      <c r="K78" s="87"/>
      <c r="L78" s="87"/>
      <c r="M78" s="87"/>
      <c r="N78" s="87"/>
    </row>
    <row r="79" spans="1:14" s="89" customFormat="1" ht="14.25" hidden="1" customHeight="1" x14ac:dyDescent="0.3">
      <c r="A79" s="82" t="s">
        <v>10</v>
      </c>
      <c r="B79" s="90" t="s">
        <v>89</v>
      </c>
      <c r="C79" s="84"/>
      <c r="D79" s="85" t="s">
        <v>96</v>
      </c>
      <c r="E79" s="86"/>
      <c r="F79" s="87"/>
      <c r="G79" s="87"/>
      <c r="H79" s="88"/>
      <c r="I79" s="87"/>
      <c r="J79" s="87"/>
      <c r="K79" s="87"/>
      <c r="L79" s="87"/>
      <c r="M79" s="87"/>
      <c r="N79" s="87"/>
    </row>
    <row r="80" spans="1:14" s="89" customFormat="1" ht="14.25" hidden="1" customHeight="1" x14ac:dyDescent="0.3">
      <c r="A80" s="82" t="s">
        <v>163</v>
      </c>
      <c r="B80" s="90" t="s">
        <v>90</v>
      </c>
      <c r="C80" s="84"/>
      <c r="D80" s="85"/>
      <c r="E80" s="86"/>
      <c r="F80" s="87"/>
      <c r="G80" s="87"/>
      <c r="H80" s="88"/>
      <c r="I80" s="87"/>
      <c r="J80" s="87"/>
      <c r="K80" s="87"/>
      <c r="L80" s="87"/>
      <c r="M80" s="87"/>
      <c r="N80" s="87"/>
    </row>
    <row r="81" spans="1:14" s="89" customFormat="1" ht="14.25" hidden="1" customHeight="1" x14ac:dyDescent="0.3">
      <c r="A81" s="82" t="s">
        <v>11</v>
      </c>
      <c r="B81" s="91" t="s">
        <v>90</v>
      </c>
      <c r="C81" s="84"/>
      <c r="D81" s="85"/>
      <c r="E81" s="86"/>
      <c r="F81" s="87"/>
      <c r="G81" s="87"/>
      <c r="H81" s="88"/>
      <c r="I81" s="87"/>
      <c r="J81" s="87"/>
      <c r="K81" s="87"/>
      <c r="L81" s="87"/>
      <c r="M81" s="87"/>
      <c r="N81" s="87"/>
    </row>
    <row r="82" spans="1:14" s="89" customFormat="1" ht="14.25" hidden="1" customHeight="1" x14ac:dyDescent="0.3">
      <c r="A82" s="82" t="s">
        <v>12</v>
      </c>
      <c r="B82" s="91" t="s">
        <v>90</v>
      </c>
      <c r="C82" s="84"/>
      <c r="D82" s="85"/>
      <c r="E82" s="86"/>
      <c r="F82" s="87"/>
      <c r="G82" s="87"/>
      <c r="H82" s="88"/>
      <c r="I82" s="87"/>
      <c r="J82" s="87"/>
      <c r="K82" s="87"/>
      <c r="L82" s="87"/>
      <c r="M82" s="87"/>
      <c r="N82" s="87"/>
    </row>
    <row r="83" spans="1:14" s="89" customFormat="1" ht="14.25" hidden="1" customHeight="1" x14ac:dyDescent="0.3">
      <c r="A83" s="82" t="s">
        <v>13</v>
      </c>
      <c r="B83" s="91" t="s">
        <v>90</v>
      </c>
      <c r="C83" s="84"/>
      <c r="D83" s="85"/>
      <c r="E83" s="86"/>
      <c r="F83" s="87"/>
      <c r="G83" s="87"/>
      <c r="H83" s="88"/>
      <c r="I83" s="87"/>
      <c r="J83" s="87"/>
      <c r="K83" s="87"/>
      <c r="L83" s="87"/>
      <c r="M83" s="87"/>
      <c r="N83" s="87"/>
    </row>
    <row r="84" spans="1:14" s="89" customFormat="1" ht="14.25" hidden="1" customHeight="1" x14ac:dyDescent="0.3">
      <c r="A84" s="82" t="s">
        <v>14</v>
      </c>
      <c r="B84" s="92"/>
      <c r="C84" s="84"/>
      <c r="D84" s="85"/>
      <c r="E84" s="86"/>
      <c r="F84" s="87"/>
      <c r="G84" s="87"/>
      <c r="H84" s="88"/>
      <c r="I84" s="87"/>
      <c r="J84" s="87"/>
      <c r="K84" s="87"/>
      <c r="L84" s="87"/>
      <c r="M84" s="87"/>
      <c r="N84" s="87"/>
    </row>
    <row r="85" spans="1:14" s="89" customFormat="1" ht="14.25" hidden="1" customHeight="1" x14ac:dyDescent="0.3">
      <c r="A85" s="82" t="s">
        <v>15</v>
      </c>
      <c r="B85" s="91" t="s">
        <v>90</v>
      </c>
      <c r="C85" s="84"/>
      <c r="D85" s="85"/>
      <c r="E85" s="86"/>
      <c r="F85" s="87"/>
      <c r="G85" s="87"/>
      <c r="H85" s="88"/>
      <c r="I85" s="87"/>
      <c r="J85" s="87"/>
      <c r="K85" s="87"/>
      <c r="L85" s="87"/>
      <c r="M85" s="87"/>
      <c r="N85" s="87"/>
    </row>
    <row r="86" spans="1:14" s="89" customFormat="1" ht="14.25" hidden="1" customHeight="1" x14ac:dyDescent="0.3">
      <c r="A86" s="82" t="s">
        <v>98</v>
      </c>
      <c r="B86" s="93">
        <v>3.6558765445921841E-2</v>
      </c>
      <c r="C86" s="84"/>
      <c r="D86" s="85"/>
      <c r="E86" s="86"/>
      <c r="F86" s="87"/>
      <c r="G86" s="87"/>
      <c r="H86" s="88"/>
      <c r="I86" s="87"/>
      <c r="J86" s="87"/>
      <c r="K86" s="87"/>
      <c r="L86" s="87"/>
      <c r="M86" s="87"/>
      <c r="N86" s="87"/>
    </row>
    <row r="87" spans="1:14" s="89" customFormat="1" ht="14.25" hidden="1" customHeight="1" x14ac:dyDescent="0.3">
      <c r="A87" s="82" t="s">
        <v>16</v>
      </c>
      <c r="B87" s="94"/>
      <c r="C87" s="84"/>
      <c r="D87" s="85"/>
      <c r="E87" s="86"/>
      <c r="F87" s="87"/>
      <c r="G87" s="87"/>
      <c r="H87" s="88"/>
      <c r="I87" s="87"/>
      <c r="J87" s="87"/>
      <c r="K87" s="87"/>
      <c r="L87" s="87"/>
      <c r="M87" s="87"/>
      <c r="N87" s="87"/>
    </row>
    <row r="88" spans="1:14" s="89" customFormat="1" ht="14.25" hidden="1" customHeight="1" x14ac:dyDescent="0.3">
      <c r="A88" s="82" t="s">
        <v>17</v>
      </c>
      <c r="B88" s="95">
        <v>0</v>
      </c>
      <c r="C88" s="84"/>
      <c r="D88" s="85"/>
      <c r="E88" s="86"/>
      <c r="F88" s="87"/>
      <c r="G88" s="87"/>
      <c r="H88" s="88"/>
      <c r="I88" s="87"/>
      <c r="J88" s="87"/>
      <c r="K88" s="87"/>
      <c r="L88" s="87"/>
      <c r="M88" s="87"/>
      <c r="N88" s="87"/>
    </row>
    <row r="89" spans="1:14" s="89" customFormat="1" ht="14.25" hidden="1" customHeight="1" x14ac:dyDescent="0.3">
      <c r="A89" s="82" t="s">
        <v>18</v>
      </c>
      <c r="B89" s="94">
        <v>0</v>
      </c>
      <c r="C89" s="84"/>
      <c r="D89" s="85"/>
      <c r="E89" s="86"/>
      <c r="F89" s="87"/>
      <c r="G89" s="87"/>
      <c r="H89" s="88"/>
      <c r="I89" s="87"/>
      <c r="J89" s="87"/>
      <c r="K89" s="87"/>
      <c r="L89" s="87"/>
      <c r="M89" s="87"/>
      <c r="N89" s="87"/>
    </row>
    <row r="90" spans="1:14" s="89" customFormat="1" ht="14.25" hidden="1" customHeight="1" x14ac:dyDescent="0.3">
      <c r="A90" s="82" t="s">
        <v>19</v>
      </c>
      <c r="B90" s="94">
        <v>0</v>
      </c>
      <c r="C90" s="84"/>
      <c r="D90" s="85"/>
      <c r="E90" s="86"/>
      <c r="F90" s="87"/>
      <c r="G90" s="87"/>
      <c r="H90" s="88"/>
      <c r="I90" s="87"/>
      <c r="J90" s="87"/>
      <c r="K90" s="87"/>
      <c r="L90" s="87"/>
      <c r="M90" s="87"/>
      <c r="N90" s="87"/>
    </row>
    <row r="91" spans="1:14" s="89" customFormat="1" ht="14.25" hidden="1" customHeight="1" x14ac:dyDescent="0.3">
      <c r="A91" s="82" t="s">
        <v>20</v>
      </c>
      <c r="B91" s="94">
        <v>0</v>
      </c>
      <c r="C91" s="84"/>
      <c r="D91" s="85"/>
      <c r="E91" s="86"/>
      <c r="F91" s="87"/>
      <c r="G91" s="87"/>
      <c r="H91" s="88"/>
      <c r="I91" s="87"/>
      <c r="J91" s="87"/>
      <c r="K91" s="87"/>
      <c r="L91" s="87"/>
      <c r="M91" s="87"/>
      <c r="N91" s="87"/>
    </row>
    <row r="92" spans="1:14" s="89" customFormat="1" ht="14.25" hidden="1" customHeight="1" x14ac:dyDescent="0.3">
      <c r="A92" s="82" t="s">
        <v>21</v>
      </c>
      <c r="B92" s="95">
        <v>0</v>
      </c>
      <c r="C92" s="84"/>
      <c r="D92" s="85"/>
      <c r="E92" s="86"/>
      <c r="F92" s="87"/>
      <c r="G92" s="87"/>
      <c r="H92" s="88"/>
      <c r="I92" s="87"/>
      <c r="J92" s="87"/>
      <c r="K92" s="87"/>
      <c r="L92" s="87"/>
      <c r="M92" s="87"/>
      <c r="N92" s="87"/>
    </row>
    <row r="93" spans="1:14" s="89" customFormat="1" ht="14.25" hidden="1" customHeight="1" x14ac:dyDescent="0.3">
      <c r="A93" s="82" t="s">
        <v>22</v>
      </c>
      <c r="B93" s="95">
        <v>7.8703005305485782E-6</v>
      </c>
      <c r="C93" s="84"/>
      <c r="D93" s="85"/>
      <c r="E93" s="86"/>
      <c r="F93" s="87"/>
      <c r="G93" s="87"/>
      <c r="H93" s="88"/>
      <c r="I93" s="87"/>
      <c r="J93" s="87"/>
      <c r="K93" s="87"/>
      <c r="L93" s="87"/>
      <c r="M93" s="87"/>
      <c r="N93" s="87"/>
    </row>
    <row r="94" spans="1:14" s="89" customFormat="1" ht="14.25" hidden="1" customHeight="1" x14ac:dyDescent="0.3">
      <c r="A94" s="82" t="s">
        <v>23</v>
      </c>
      <c r="B94" s="95">
        <v>0</v>
      </c>
      <c r="C94" s="84"/>
      <c r="D94" s="85"/>
      <c r="E94" s="86"/>
      <c r="F94" s="87"/>
      <c r="G94" s="87"/>
      <c r="H94" s="88"/>
      <c r="I94" s="87"/>
      <c r="J94" s="87"/>
      <c r="K94" s="87"/>
      <c r="L94" s="87"/>
      <c r="M94" s="87"/>
      <c r="N94" s="87"/>
    </row>
    <row r="95" spans="1:14" s="89" customFormat="1" ht="14.25" hidden="1" customHeight="1" x14ac:dyDescent="0.3">
      <c r="A95" s="82" t="s">
        <v>24</v>
      </c>
      <c r="B95" s="95">
        <v>0</v>
      </c>
      <c r="C95" s="84"/>
      <c r="D95" s="85"/>
      <c r="E95" s="86"/>
      <c r="F95" s="87"/>
      <c r="G95" s="87"/>
      <c r="H95" s="88"/>
      <c r="I95" s="87"/>
      <c r="J95" s="87"/>
      <c r="K95" s="87"/>
      <c r="L95" s="87"/>
      <c r="M95" s="87"/>
      <c r="N95" s="87"/>
    </row>
    <row r="96" spans="1:14" s="89" customFormat="1" ht="14.25" hidden="1" customHeight="1" x14ac:dyDescent="0.3">
      <c r="A96" s="82" t="s">
        <v>25</v>
      </c>
      <c r="B96" s="95">
        <v>0</v>
      </c>
      <c r="C96" s="84"/>
      <c r="D96" s="85"/>
      <c r="E96" s="86"/>
      <c r="F96" s="87"/>
      <c r="G96" s="87"/>
      <c r="H96" s="88"/>
      <c r="I96" s="87"/>
      <c r="J96" s="87"/>
      <c r="K96" s="87"/>
      <c r="L96" s="87"/>
      <c r="M96" s="87"/>
      <c r="N96" s="87"/>
    </row>
    <row r="97" spans="1:14" s="89" customFormat="1" ht="14.25" hidden="1" customHeight="1" x14ac:dyDescent="0.3">
      <c r="A97" s="82" t="s">
        <v>26</v>
      </c>
      <c r="B97" s="95">
        <v>1.1270321747945916E-3</v>
      </c>
      <c r="C97" s="84"/>
      <c r="D97" s="85"/>
      <c r="E97" s="86"/>
      <c r="F97" s="87"/>
      <c r="G97" s="87"/>
      <c r="H97" s="88"/>
      <c r="I97" s="87"/>
      <c r="J97" s="87"/>
      <c r="K97" s="87"/>
      <c r="L97" s="87"/>
      <c r="M97" s="87"/>
      <c r="N97" s="87"/>
    </row>
    <row r="98" spans="1:14" s="89" customFormat="1" ht="14.25" customHeight="1" x14ac:dyDescent="0.3">
      <c r="A98" s="82"/>
      <c r="B98" s="95"/>
      <c r="C98" s="84"/>
      <c r="D98" s="85"/>
      <c r="E98" s="86"/>
      <c r="F98" s="87"/>
      <c r="G98" s="87"/>
      <c r="H98" s="88"/>
      <c r="I98" s="87"/>
      <c r="J98" s="87"/>
      <c r="K98" s="87"/>
      <c r="L98" s="87"/>
      <c r="M98" s="87"/>
      <c r="N98" s="87"/>
    </row>
    <row r="99" spans="1:14" s="89" customFormat="1" ht="14.25" customHeight="1" x14ac:dyDescent="0.3">
      <c r="A99" s="82" t="s">
        <v>8</v>
      </c>
      <c r="B99" s="95"/>
      <c r="C99" s="84"/>
      <c r="D99" s="85"/>
      <c r="E99" s="86">
        <f>+E11-E13-E76</f>
        <v>0</v>
      </c>
      <c r="F99" s="49" t="e">
        <f>+E99/E$11</f>
        <v>#DIV/0!</v>
      </c>
      <c r="G99" s="87"/>
      <c r="H99" s="88"/>
      <c r="I99" s="87"/>
      <c r="J99" s="87"/>
      <c r="K99" s="87"/>
      <c r="L99" s="87"/>
      <c r="M99" s="87"/>
      <c r="N99" s="87"/>
    </row>
    <row r="100" spans="1:14" ht="14.25" customHeight="1" x14ac:dyDescent="0.25">
      <c r="B100" s="96"/>
      <c r="C100" s="50" t="s">
        <v>128</v>
      </c>
    </row>
    <row r="101" spans="1:14" ht="14.25" customHeight="1" x14ac:dyDescent="0.25">
      <c r="A101" s="32" t="s">
        <v>7</v>
      </c>
      <c r="B101" s="50" t="s">
        <v>154</v>
      </c>
      <c r="C101" s="97" t="s">
        <v>113</v>
      </c>
      <c r="D101" s="26"/>
      <c r="E101" s="98" t="s">
        <v>7</v>
      </c>
    </row>
    <row r="102" spans="1:14" ht="14.25" customHeight="1" x14ac:dyDescent="0.25">
      <c r="A102" s="99" t="s">
        <v>16</v>
      </c>
      <c r="B102" s="100" t="s">
        <v>127</v>
      </c>
      <c r="C102" s="97" t="s">
        <v>91</v>
      </c>
      <c r="D102" s="98" t="s">
        <v>129</v>
      </c>
      <c r="E102" s="26"/>
    </row>
    <row r="103" spans="1:14" ht="14.25" customHeight="1" x14ac:dyDescent="0.25">
      <c r="A103" s="82" t="s">
        <v>17</v>
      </c>
      <c r="B103" s="144">
        <v>0</v>
      </c>
      <c r="C103" s="145">
        <v>0</v>
      </c>
      <c r="D103" s="27">
        <f>+C103/12</f>
        <v>0</v>
      </c>
      <c r="E103" s="27" t="e">
        <f t="shared" ref="E103:E109" si="5">+D103/B$2</f>
        <v>#DIV/0!</v>
      </c>
      <c r="F103" s="101" t="e">
        <f>IF(+E103&gt;0,+E103/E$11,"           --")</f>
        <v>#DIV/0!</v>
      </c>
    </row>
    <row r="104" spans="1:14" ht="14.25" customHeight="1" x14ac:dyDescent="0.25">
      <c r="A104" s="82" t="s">
        <v>21</v>
      </c>
      <c r="B104" s="144">
        <v>0</v>
      </c>
      <c r="C104" s="145">
        <v>0</v>
      </c>
      <c r="D104" s="27">
        <f t="shared" ref="D104:D109" si="6">+C104/12</f>
        <v>0</v>
      </c>
      <c r="E104" s="27" t="e">
        <f t="shared" si="5"/>
        <v>#DIV/0!</v>
      </c>
      <c r="F104" s="101" t="e">
        <f>IF(+E104&gt;0,+E104/E$11,"           --")</f>
        <v>#DIV/0!</v>
      </c>
    </row>
    <row r="105" spans="1:14" ht="14.25" customHeight="1" x14ac:dyDescent="0.25">
      <c r="A105" s="82" t="s">
        <v>22</v>
      </c>
      <c r="B105" s="144">
        <v>0</v>
      </c>
      <c r="C105" s="145">
        <v>0</v>
      </c>
      <c r="D105" s="27">
        <f t="shared" si="6"/>
        <v>0</v>
      </c>
      <c r="E105" s="27" t="e">
        <f t="shared" si="5"/>
        <v>#DIV/0!</v>
      </c>
      <c r="F105" s="101" t="e">
        <f t="shared" ref="F105:F109" si="7">IF(+E105&gt;0,+E105/E$11,"           --")</f>
        <v>#DIV/0!</v>
      </c>
    </row>
    <row r="106" spans="1:14" ht="14.25" customHeight="1" x14ac:dyDescent="0.25">
      <c r="A106" s="82" t="s">
        <v>23</v>
      </c>
      <c r="B106" s="144">
        <v>0</v>
      </c>
      <c r="C106" s="145">
        <v>0</v>
      </c>
      <c r="D106" s="27">
        <f t="shared" si="6"/>
        <v>0</v>
      </c>
      <c r="E106" s="27" t="e">
        <f t="shared" si="5"/>
        <v>#DIV/0!</v>
      </c>
      <c r="F106" s="101" t="e">
        <f t="shared" si="7"/>
        <v>#DIV/0!</v>
      </c>
    </row>
    <row r="107" spans="1:14" ht="14.25" customHeight="1" x14ac:dyDescent="0.25">
      <c r="A107" s="82" t="s">
        <v>24</v>
      </c>
      <c r="B107" s="144">
        <v>0</v>
      </c>
      <c r="C107" s="145">
        <v>0</v>
      </c>
      <c r="D107" s="27">
        <f t="shared" si="6"/>
        <v>0</v>
      </c>
      <c r="E107" s="27" t="e">
        <f t="shared" si="5"/>
        <v>#DIV/0!</v>
      </c>
      <c r="F107" s="101" t="e">
        <f t="shared" si="7"/>
        <v>#DIV/0!</v>
      </c>
    </row>
    <row r="108" spans="1:14" ht="14.25" customHeight="1" x14ac:dyDescent="0.25">
      <c r="A108" s="82" t="s">
        <v>25</v>
      </c>
      <c r="B108" s="144">
        <v>0</v>
      </c>
      <c r="C108" s="145">
        <v>0</v>
      </c>
      <c r="D108" s="27">
        <f t="shared" si="6"/>
        <v>0</v>
      </c>
      <c r="E108" s="27" t="e">
        <f t="shared" si="5"/>
        <v>#DIV/0!</v>
      </c>
      <c r="F108" s="101" t="e">
        <f t="shared" si="7"/>
        <v>#DIV/0!</v>
      </c>
    </row>
    <row r="109" spans="1:14" ht="14.25" customHeight="1" thickBot="1" x14ac:dyDescent="0.3">
      <c r="A109" s="82" t="s">
        <v>26</v>
      </c>
      <c r="B109" s="146">
        <v>0</v>
      </c>
      <c r="C109" s="147">
        <v>0</v>
      </c>
      <c r="D109" s="27">
        <f t="shared" si="6"/>
        <v>0</v>
      </c>
      <c r="E109" s="27" t="e">
        <f t="shared" si="5"/>
        <v>#DIV/0!</v>
      </c>
      <c r="F109" s="101" t="e">
        <f t="shared" si="7"/>
        <v>#DIV/0!</v>
      </c>
    </row>
    <row r="110" spans="1:14" ht="14.25" customHeight="1" thickBot="1" x14ac:dyDescent="0.3">
      <c r="A110" s="82" t="s">
        <v>27</v>
      </c>
      <c r="B110" s="102">
        <f>SUM(B103:B109)</f>
        <v>0</v>
      </c>
      <c r="C110" s="103">
        <f>SUM(C103:C109)</f>
        <v>0</v>
      </c>
      <c r="D110" s="26"/>
      <c r="E110" s="104" t="e">
        <f>SUM(E103:E109)</f>
        <v>#DIV/0!</v>
      </c>
      <c r="F110" s="105" t="e">
        <f>SUM(F103:F109)</f>
        <v>#DIV/0!</v>
      </c>
      <c r="H110" s="29" t="s">
        <v>140</v>
      </c>
    </row>
    <row r="111" spans="1:14" ht="14.25" customHeight="1" x14ac:dyDescent="0.25">
      <c r="A111" s="82"/>
      <c r="B111" s="106"/>
      <c r="C111" s="107"/>
      <c r="D111" s="26"/>
      <c r="E111" s="108">
        <v>0</v>
      </c>
      <c r="F111" s="109"/>
    </row>
    <row r="112" spans="1:14" ht="14.25" customHeight="1" x14ac:dyDescent="0.25">
      <c r="A112" s="82"/>
      <c r="B112" s="96"/>
      <c r="C112" s="50" t="s">
        <v>128</v>
      </c>
      <c r="D112" s="26"/>
      <c r="E112" s="26"/>
      <c r="F112" s="101"/>
    </row>
    <row r="113" spans="1:10" ht="14.25" customHeight="1" x14ac:dyDescent="0.25">
      <c r="A113" s="110"/>
      <c r="B113" s="50" t="s">
        <v>154</v>
      </c>
      <c r="C113" s="97" t="s">
        <v>113</v>
      </c>
      <c r="D113" s="26"/>
      <c r="E113" s="26"/>
    </row>
    <row r="114" spans="1:10" ht="14.25" customHeight="1" x14ac:dyDescent="0.25">
      <c r="A114" s="99" t="s">
        <v>28</v>
      </c>
      <c r="B114" s="100" t="s">
        <v>127</v>
      </c>
      <c r="C114" s="97" t="s">
        <v>91</v>
      </c>
      <c r="D114" s="98" t="s">
        <v>129</v>
      </c>
      <c r="E114" s="26"/>
    </row>
    <row r="115" spans="1:10" ht="14.25" customHeight="1" x14ac:dyDescent="0.25">
      <c r="A115" s="82" t="s">
        <v>29</v>
      </c>
      <c r="B115" s="148">
        <v>0</v>
      </c>
      <c r="C115" s="145">
        <v>0</v>
      </c>
      <c r="D115" s="27">
        <f t="shared" ref="D115:D127" si="8">+C115/12</f>
        <v>0</v>
      </c>
      <c r="E115" s="27" t="e">
        <f t="shared" ref="E115:E127" si="9">+D115/B$2</f>
        <v>#DIV/0!</v>
      </c>
      <c r="F115" s="101" t="e">
        <f t="shared" ref="F115:F127" si="10">IF(+E115&gt;0,+E115/E$11,"           --")</f>
        <v>#DIV/0!</v>
      </c>
    </row>
    <row r="116" spans="1:10" ht="14.25" customHeight="1" x14ac:dyDescent="0.25">
      <c r="A116" s="82" t="s">
        <v>30</v>
      </c>
      <c r="B116" s="148">
        <v>0</v>
      </c>
      <c r="C116" s="145">
        <v>0</v>
      </c>
      <c r="D116" s="27">
        <f t="shared" si="8"/>
        <v>0</v>
      </c>
      <c r="E116" s="27" t="e">
        <f t="shared" si="9"/>
        <v>#DIV/0!</v>
      </c>
      <c r="F116" s="101" t="e">
        <f t="shared" si="10"/>
        <v>#DIV/0!</v>
      </c>
    </row>
    <row r="117" spans="1:10" ht="14.25" customHeight="1" x14ac:dyDescent="0.25">
      <c r="A117" s="82" t="s">
        <v>31</v>
      </c>
      <c r="B117" s="148">
        <v>0</v>
      </c>
      <c r="C117" s="145">
        <v>0</v>
      </c>
      <c r="D117" s="27">
        <f t="shared" si="8"/>
        <v>0</v>
      </c>
      <c r="E117" s="27" t="e">
        <f t="shared" si="9"/>
        <v>#DIV/0!</v>
      </c>
      <c r="F117" s="101" t="e">
        <f t="shared" si="10"/>
        <v>#DIV/0!</v>
      </c>
    </row>
    <row r="118" spans="1:10" ht="14.25" customHeight="1" x14ac:dyDescent="0.25">
      <c r="A118" s="82" t="s">
        <v>32</v>
      </c>
      <c r="B118" s="148">
        <v>0</v>
      </c>
      <c r="C118" s="145">
        <v>0</v>
      </c>
      <c r="D118" s="27">
        <f t="shared" si="8"/>
        <v>0</v>
      </c>
      <c r="E118" s="27" t="e">
        <f t="shared" si="9"/>
        <v>#DIV/0!</v>
      </c>
      <c r="F118" s="101" t="e">
        <f t="shared" si="10"/>
        <v>#DIV/0!</v>
      </c>
    </row>
    <row r="119" spans="1:10" ht="14.25" customHeight="1" x14ac:dyDescent="0.25">
      <c r="A119" s="82" t="s">
        <v>33</v>
      </c>
      <c r="B119" s="148">
        <v>0</v>
      </c>
      <c r="C119" s="145">
        <v>0</v>
      </c>
      <c r="D119" s="27">
        <f t="shared" si="8"/>
        <v>0</v>
      </c>
      <c r="E119" s="27" t="e">
        <f t="shared" si="9"/>
        <v>#DIV/0!</v>
      </c>
      <c r="F119" s="101" t="e">
        <f t="shared" si="10"/>
        <v>#DIV/0!</v>
      </c>
      <c r="J119" s="26" t="s">
        <v>181</v>
      </c>
    </row>
    <row r="120" spans="1:10" ht="14.25" customHeight="1" x14ac:dyDescent="0.25">
      <c r="A120" s="82" t="s">
        <v>34</v>
      </c>
      <c r="B120" s="148">
        <v>0</v>
      </c>
      <c r="C120" s="145">
        <v>0</v>
      </c>
      <c r="D120" s="27">
        <f t="shared" si="8"/>
        <v>0</v>
      </c>
      <c r="E120" s="27" t="e">
        <f t="shared" si="9"/>
        <v>#DIV/0!</v>
      </c>
      <c r="F120" s="101" t="e">
        <f t="shared" si="10"/>
        <v>#DIV/0!</v>
      </c>
    </row>
    <row r="121" spans="1:10" ht="14.25" customHeight="1" x14ac:dyDescent="0.25">
      <c r="A121" s="82" t="s">
        <v>35</v>
      </c>
      <c r="B121" s="148">
        <v>0</v>
      </c>
      <c r="C121" s="145">
        <v>0</v>
      </c>
      <c r="D121" s="27">
        <f t="shared" si="8"/>
        <v>0</v>
      </c>
      <c r="E121" s="27" t="e">
        <f t="shared" si="9"/>
        <v>#DIV/0!</v>
      </c>
      <c r="F121" s="101" t="e">
        <f t="shared" si="10"/>
        <v>#DIV/0!</v>
      </c>
    </row>
    <row r="122" spans="1:10" ht="14.25" customHeight="1" x14ac:dyDescent="0.25">
      <c r="A122" s="82" t="s">
        <v>36</v>
      </c>
      <c r="B122" s="148">
        <v>0</v>
      </c>
      <c r="C122" s="145">
        <v>0</v>
      </c>
      <c r="D122" s="27">
        <f t="shared" si="8"/>
        <v>0</v>
      </c>
      <c r="E122" s="27" t="e">
        <f t="shared" si="9"/>
        <v>#DIV/0!</v>
      </c>
      <c r="F122" s="101" t="e">
        <f t="shared" si="10"/>
        <v>#DIV/0!</v>
      </c>
    </row>
    <row r="123" spans="1:10" ht="14.25" customHeight="1" x14ac:dyDescent="0.25">
      <c r="A123" s="82" t="s">
        <v>37</v>
      </c>
      <c r="B123" s="148">
        <v>0</v>
      </c>
      <c r="C123" s="145">
        <v>0</v>
      </c>
      <c r="D123" s="27">
        <f t="shared" si="8"/>
        <v>0</v>
      </c>
      <c r="E123" s="27" t="e">
        <f t="shared" si="9"/>
        <v>#DIV/0!</v>
      </c>
      <c r="F123" s="101" t="e">
        <f t="shared" si="10"/>
        <v>#DIV/0!</v>
      </c>
    </row>
    <row r="124" spans="1:10" ht="14.25" customHeight="1" x14ac:dyDescent="0.25">
      <c r="A124" s="82" t="s">
        <v>38</v>
      </c>
      <c r="B124" s="148">
        <v>0</v>
      </c>
      <c r="C124" s="145">
        <v>0</v>
      </c>
      <c r="D124" s="27">
        <f t="shared" si="8"/>
        <v>0</v>
      </c>
      <c r="E124" s="27" t="e">
        <f t="shared" si="9"/>
        <v>#DIV/0!</v>
      </c>
      <c r="F124" s="101" t="e">
        <f t="shared" si="10"/>
        <v>#DIV/0!</v>
      </c>
    </row>
    <row r="125" spans="1:10" ht="14.25" customHeight="1" x14ac:dyDescent="0.25">
      <c r="A125" s="82" t="s">
        <v>39</v>
      </c>
      <c r="B125" s="148">
        <v>0</v>
      </c>
      <c r="C125" s="145">
        <v>0</v>
      </c>
      <c r="D125" s="27">
        <f t="shared" si="8"/>
        <v>0</v>
      </c>
      <c r="E125" s="27" t="e">
        <f t="shared" si="9"/>
        <v>#DIV/0!</v>
      </c>
      <c r="F125" s="101" t="e">
        <f t="shared" si="10"/>
        <v>#DIV/0!</v>
      </c>
    </row>
    <row r="126" spans="1:10" ht="14.25" customHeight="1" x14ac:dyDescent="0.25">
      <c r="A126" s="82" t="s">
        <v>40</v>
      </c>
      <c r="B126" s="148">
        <v>0</v>
      </c>
      <c r="C126" s="145">
        <v>0</v>
      </c>
      <c r="D126" s="27">
        <f t="shared" si="8"/>
        <v>0</v>
      </c>
      <c r="E126" s="27" t="e">
        <f t="shared" si="9"/>
        <v>#DIV/0!</v>
      </c>
      <c r="F126" s="101" t="e">
        <f t="shared" si="10"/>
        <v>#DIV/0!</v>
      </c>
    </row>
    <row r="127" spans="1:10" ht="14.25" customHeight="1" thickBot="1" x14ac:dyDescent="0.3">
      <c r="A127" s="82" t="s">
        <v>41</v>
      </c>
      <c r="B127" s="148">
        <v>0</v>
      </c>
      <c r="C127" s="145">
        <v>0</v>
      </c>
      <c r="D127" s="27">
        <f t="shared" si="8"/>
        <v>0</v>
      </c>
      <c r="E127" s="27" t="e">
        <f t="shared" si="9"/>
        <v>#DIV/0!</v>
      </c>
      <c r="F127" s="101" t="e">
        <f t="shared" si="10"/>
        <v>#DIV/0!</v>
      </c>
    </row>
    <row r="128" spans="1:10" ht="14.25" customHeight="1" thickBot="1" x14ac:dyDescent="0.3">
      <c r="A128" s="111" t="s">
        <v>97</v>
      </c>
      <c r="B128" s="112">
        <f>SUM(B115:B127)</f>
        <v>0</v>
      </c>
      <c r="C128" s="112">
        <f>SUM(C115:C127)</f>
        <v>0</v>
      </c>
      <c r="D128" s="26"/>
      <c r="E128" s="104" t="e">
        <f>SUM(E115:E127)</f>
        <v>#DIV/0!</v>
      </c>
      <c r="F128" s="113" t="e">
        <f>SUM(F115:F127)</f>
        <v>#DIV/0!</v>
      </c>
      <c r="H128" s="29" t="s">
        <v>140</v>
      </c>
    </row>
    <row r="129" spans="1:10" ht="14.25" customHeight="1" x14ac:dyDescent="0.25">
      <c r="A129" s="32"/>
      <c r="B129" s="96"/>
      <c r="D129" s="26"/>
      <c r="E129" s="26"/>
      <c r="J129" s="26" t="s">
        <v>155</v>
      </c>
    </row>
    <row r="130" spans="1:10" ht="14.25" customHeight="1" x14ac:dyDescent="0.25">
      <c r="A130" s="32"/>
      <c r="B130" s="96"/>
      <c r="C130" s="50" t="s">
        <v>128</v>
      </c>
      <c r="D130" s="26"/>
      <c r="E130" s="26"/>
      <c r="J130" s="26" t="s">
        <v>155</v>
      </c>
    </row>
    <row r="131" spans="1:10" ht="14.25" customHeight="1" x14ac:dyDescent="0.25">
      <c r="A131" s="110"/>
      <c r="B131" s="50" t="s">
        <v>154</v>
      </c>
      <c r="C131" s="97" t="s">
        <v>113</v>
      </c>
      <c r="D131" s="26"/>
      <c r="E131" s="26"/>
    </row>
    <row r="132" spans="1:10" ht="14.25" customHeight="1" x14ac:dyDescent="0.25">
      <c r="A132" s="99" t="s">
        <v>42</v>
      </c>
      <c r="B132" s="100" t="s">
        <v>127</v>
      </c>
      <c r="C132" s="97" t="s">
        <v>91</v>
      </c>
      <c r="D132" s="98" t="s">
        <v>129</v>
      </c>
      <c r="E132" s="26"/>
    </row>
    <row r="133" spans="1:10" ht="14.25" customHeight="1" x14ac:dyDescent="0.25">
      <c r="A133" s="99" t="s">
        <v>43</v>
      </c>
      <c r="B133" s="148">
        <v>0</v>
      </c>
      <c r="C133" s="145">
        <v>0</v>
      </c>
      <c r="D133" s="27">
        <f t="shared" ref="D133:D152" si="11">+C133/12</f>
        <v>0</v>
      </c>
      <c r="E133" s="27" t="e">
        <f t="shared" ref="E133:E146" si="12">+D133/B$2</f>
        <v>#DIV/0!</v>
      </c>
      <c r="F133" s="101" t="e">
        <f t="shared" ref="F133:F152" si="13">IF(+E133&gt;0,+E133/E$11,"           --")</f>
        <v>#DIV/0!</v>
      </c>
    </row>
    <row r="134" spans="1:10" ht="14.25" customHeight="1" x14ac:dyDescent="0.25">
      <c r="A134" s="99" t="s">
        <v>44</v>
      </c>
      <c r="B134" s="148">
        <v>0</v>
      </c>
      <c r="C134" s="145">
        <v>0</v>
      </c>
      <c r="D134" s="27">
        <f t="shared" si="11"/>
        <v>0</v>
      </c>
      <c r="E134" s="27" t="e">
        <f t="shared" si="12"/>
        <v>#DIV/0!</v>
      </c>
      <c r="F134" s="101" t="e">
        <f t="shared" si="13"/>
        <v>#DIV/0!</v>
      </c>
    </row>
    <row r="135" spans="1:10" ht="14.25" customHeight="1" x14ac:dyDescent="0.25">
      <c r="A135" s="99" t="s">
        <v>45</v>
      </c>
      <c r="B135" s="148">
        <v>0</v>
      </c>
      <c r="C135" s="145">
        <v>0</v>
      </c>
      <c r="D135" s="27">
        <f t="shared" si="11"/>
        <v>0</v>
      </c>
      <c r="E135" s="27" t="e">
        <f t="shared" si="12"/>
        <v>#DIV/0!</v>
      </c>
      <c r="F135" s="101" t="e">
        <f t="shared" si="13"/>
        <v>#DIV/0!</v>
      </c>
      <c r="I135" s="114"/>
    </row>
    <row r="136" spans="1:10" ht="14.25" customHeight="1" x14ac:dyDescent="0.25">
      <c r="A136" s="99" t="s">
        <v>46</v>
      </c>
      <c r="B136" s="148">
        <v>0</v>
      </c>
      <c r="C136" s="145">
        <v>0</v>
      </c>
      <c r="D136" s="27">
        <f t="shared" si="11"/>
        <v>0</v>
      </c>
      <c r="E136" s="27" t="e">
        <f t="shared" si="12"/>
        <v>#DIV/0!</v>
      </c>
      <c r="F136" s="101" t="e">
        <f t="shared" si="13"/>
        <v>#DIV/0!</v>
      </c>
    </row>
    <row r="137" spans="1:10" ht="14.25" customHeight="1" x14ac:dyDescent="0.25">
      <c r="A137" s="99" t="s">
        <v>47</v>
      </c>
      <c r="B137" s="148">
        <v>0</v>
      </c>
      <c r="C137" s="145">
        <v>0</v>
      </c>
      <c r="D137" s="27">
        <f t="shared" si="11"/>
        <v>0</v>
      </c>
      <c r="E137" s="27" t="e">
        <f t="shared" si="12"/>
        <v>#DIV/0!</v>
      </c>
      <c r="F137" s="101" t="e">
        <f t="shared" si="13"/>
        <v>#DIV/0!</v>
      </c>
    </row>
    <row r="138" spans="1:10" ht="14.25" customHeight="1" x14ac:dyDescent="0.25">
      <c r="A138" s="99" t="s">
        <v>48</v>
      </c>
      <c r="B138" s="148">
        <v>0</v>
      </c>
      <c r="C138" s="145">
        <v>0</v>
      </c>
      <c r="D138" s="27">
        <f t="shared" si="11"/>
        <v>0</v>
      </c>
      <c r="E138" s="27" t="e">
        <f t="shared" si="12"/>
        <v>#DIV/0!</v>
      </c>
      <c r="F138" s="101" t="e">
        <f t="shared" si="13"/>
        <v>#DIV/0!</v>
      </c>
    </row>
    <row r="139" spans="1:10" ht="14.25" customHeight="1" x14ac:dyDescent="0.25">
      <c r="A139" s="99" t="s">
        <v>49</v>
      </c>
      <c r="B139" s="148">
        <v>0</v>
      </c>
      <c r="C139" s="145">
        <v>0</v>
      </c>
      <c r="D139" s="27">
        <f t="shared" si="11"/>
        <v>0</v>
      </c>
      <c r="E139" s="27" t="e">
        <f t="shared" si="12"/>
        <v>#DIV/0!</v>
      </c>
      <c r="F139" s="101" t="e">
        <f t="shared" si="13"/>
        <v>#DIV/0!</v>
      </c>
    </row>
    <row r="140" spans="1:10" ht="14.25" customHeight="1" x14ac:dyDescent="0.25">
      <c r="A140" s="99" t="s">
        <v>50</v>
      </c>
      <c r="B140" s="148">
        <v>0</v>
      </c>
      <c r="C140" s="145">
        <v>0</v>
      </c>
      <c r="D140" s="27">
        <f t="shared" si="11"/>
        <v>0</v>
      </c>
      <c r="E140" s="27" t="e">
        <f t="shared" si="12"/>
        <v>#DIV/0!</v>
      </c>
      <c r="F140" s="101" t="e">
        <f t="shared" si="13"/>
        <v>#DIV/0!</v>
      </c>
    </row>
    <row r="141" spans="1:10" ht="14.25" customHeight="1" x14ac:dyDescent="0.25">
      <c r="A141" s="99" t="s">
        <v>51</v>
      </c>
      <c r="B141" s="148">
        <v>0</v>
      </c>
      <c r="C141" s="145">
        <v>0</v>
      </c>
      <c r="D141" s="27">
        <f t="shared" si="11"/>
        <v>0</v>
      </c>
      <c r="E141" s="27" t="e">
        <f t="shared" si="12"/>
        <v>#DIV/0!</v>
      </c>
      <c r="F141" s="101" t="e">
        <f t="shared" si="13"/>
        <v>#DIV/0!</v>
      </c>
    </row>
    <row r="142" spans="1:10" ht="14.25" customHeight="1" x14ac:dyDescent="0.25">
      <c r="A142" s="99" t="s">
        <v>52</v>
      </c>
      <c r="B142" s="148">
        <v>0</v>
      </c>
      <c r="C142" s="145">
        <v>0</v>
      </c>
      <c r="D142" s="27">
        <f t="shared" si="11"/>
        <v>0</v>
      </c>
      <c r="E142" s="27" t="e">
        <f t="shared" si="12"/>
        <v>#DIV/0!</v>
      </c>
      <c r="F142" s="101" t="e">
        <f t="shared" si="13"/>
        <v>#DIV/0!</v>
      </c>
    </row>
    <row r="143" spans="1:10" ht="14.25" customHeight="1" x14ac:dyDescent="0.25">
      <c r="A143" s="99" t="s">
        <v>53</v>
      </c>
      <c r="B143" s="148">
        <v>0</v>
      </c>
      <c r="C143" s="145">
        <v>0</v>
      </c>
      <c r="D143" s="27">
        <f t="shared" si="11"/>
        <v>0</v>
      </c>
      <c r="E143" s="27" t="e">
        <f t="shared" si="12"/>
        <v>#DIV/0!</v>
      </c>
      <c r="F143" s="101" t="e">
        <f t="shared" si="13"/>
        <v>#DIV/0!</v>
      </c>
    </row>
    <row r="144" spans="1:10" ht="14.25" customHeight="1" x14ac:dyDescent="0.25">
      <c r="A144" s="99" t="s">
        <v>54</v>
      </c>
      <c r="B144" s="148">
        <v>0</v>
      </c>
      <c r="C144" s="145">
        <v>0</v>
      </c>
      <c r="D144" s="27">
        <f t="shared" si="11"/>
        <v>0</v>
      </c>
      <c r="E144" s="27" t="e">
        <f t="shared" si="12"/>
        <v>#DIV/0!</v>
      </c>
      <c r="F144" s="101" t="e">
        <f t="shared" si="13"/>
        <v>#DIV/0!</v>
      </c>
    </row>
    <row r="145" spans="1:10" ht="14.25" customHeight="1" x14ac:dyDescent="0.25">
      <c r="A145" s="99" t="s">
        <v>55</v>
      </c>
      <c r="B145" s="148">
        <v>0</v>
      </c>
      <c r="C145" s="145">
        <v>0</v>
      </c>
      <c r="D145" s="27">
        <f t="shared" si="11"/>
        <v>0</v>
      </c>
      <c r="E145" s="27" t="e">
        <f t="shared" si="12"/>
        <v>#DIV/0!</v>
      </c>
      <c r="F145" s="101" t="e">
        <f t="shared" si="13"/>
        <v>#DIV/0!</v>
      </c>
    </row>
    <row r="146" spans="1:10" ht="14.25" customHeight="1" thickBot="1" x14ac:dyDescent="0.3">
      <c r="A146" s="99" t="s">
        <v>56</v>
      </c>
      <c r="B146" s="148">
        <v>0</v>
      </c>
      <c r="C146" s="145">
        <v>0</v>
      </c>
      <c r="D146" s="27">
        <f t="shared" si="11"/>
        <v>0</v>
      </c>
      <c r="E146" s="27" t="e">
        <f t="shared" si="12"/>
        <v>#DIV/0!</v>
      </c>
      <c r="F146" s="101" t="e">
        <f t="shared" si="13"/>
        <v>#DIV/0!</v>
      </c>
    </row>
    <row r="147" spans="1:10" ht="14.25" customHeight="1" thickBot="1" x14ac:dyDescent="0.3">
      <c r="A147" s="99" t="s">
        <v>57</v>
      </c>
      <c r="B147" s="102">
        <f>SUM(B133:B146)</f>
        <v>0</v>
      </c>
      <c r="C147" s="115">
        <f>SUM(C133:C146)</f>
        <v>0</v>
      </c>
      <c r="D147" s="27">
        <f t="shared" si="11"/>
        <v>0</v>
      </c>
      <c r="E147" s="116" t="e">
        <f>SUM(E133:E146)</f>
        <v>#DIV/0!</v>
      </c>
      <c r="F147" s="105" t="e">
        <f>SUM(F133:F146)</f>
        <v>#DIV/0!</v>
      </c>
      <c r="H147" s="29" t="s">
        <v>140</v>
      </c>
    </row>
    <row r="148" spans="1:10" ht="14.25" customHeight="1" x14ac:dyDescent="0.25">
      <c r="A148" s="117"/>
      <c r="B148" s="106"/>
      <c r="C148" s="118"/>
      <c r="D148" s="26"/>
      <c r="E148" s="26"/>
      <c r="J148" s="26" t="s">
        <v>155</v>
      </c>
    </row>
    <row r="149" spans="1:10" ht="14.25" customHeight="1" x14ac:dyDescent="0.25">
      <c r="A149" s="117"/>
      <c r="B149" s="96"/>
      <c r="C149" s="50" t="s">
        <v>128</v>
      </c>
      <c r="D149" s="26"/>
      <c r="E149" s="26"/>
      <c r="J149" s="26" t="s">
        <v>155</v>
      </c>
    </row>
    <row r="150" spans="1:10" ht="14.25" customHeight="1" x14ac:dyDescent="0.25">
      <c r="A150" s="117"/>
      <c r="B150" s="50" t="s">
        <v>154</v>
      </c>
      <c r="C150" s="97" t="s">
        <v>113</v>
      </c>
      <c r="D150" s="26"/>
      <c r="E150" s="26"/>
    </row>
    <row r="151" spans="1:10" ht="14.25" customHeight="1" thickBot="1" x14ac:dyDescent="0.3">
      <c r="A151" s="117"/>
      <c r="B151" s="100" t="s">
        <v>127</v>
      </c>
      <c r="C151" s="97" t="s">
        <v>91</v>
      </c>
      <c r="D151" s="26"/>
      <c r="E151" s="26"/>
    </row>
    <row r="152" spans="1:10" ht="14.25" customHeight="1" thickBot="1" x14ac:dyDescent="0.3">
      <c r="A152" s="99" t="s">
        <v>58</v>
      </c>
      <c r="B152" s="148">
        <v>0</v>
      </c>
      <c r="C152" s="145">
        <v>0</v>
      </c>
      <c r="D152" s="27">
        <f t="shared" si="11"/>
        <v>0</v>
      </c>
      <c r="E152" s="116" t="e">
        <f>+D152/B$2</f>
        <v>#DIV/0!</v>
      </c>
      <c r="F152" s="105" t="e">
        <f t="shared" si="13"/>
        <v>#DIV/0!</v>
      </c>
      <c r="H152" s="29" t="s">
        <v>140</v>
      </c>
    </row>
    <row r="153" spans="1:10" ht="14.25" customHeight="1" x14ac:dyDescent="0.25">
      <c r="A153" s="99"/>
      <c r="B153" s="119"/>
      <c r="C153" s="118"/>
      <c r="D153" s="26"/>
      <c r="E153" s="26"/>
    </row>
    <row r="154" spans="1:10" ht="14.25" customHeight="1" x14ac:dyDescent="0.25">
      <c r="A154" s="99"/>
      <c r="B154" s="96"/>
      <c r="C154" s="50" t="s">
        <v>128</v>
      </c>
      <c r="D154" s="26"/>
      <c r="E154" s="26"/>
    </row>
    <row r="155" spans="1:10" ht="14.25" customHeight="1" x14ac:dyDescent="0.25">
      <c r="A155" s="99"/>
      <c r="B155" s="50" t="s">
        <v>154</v>
      </c>
      <c r="C155" s="97" t="s">
        <v>113</v>
      </c>
      <c r="D155" s="26"/>
      <c r="E155" s="26"/>
    </row>
    <row r="156" spans="1:10" ht="14.25" customHeight="1" thickBot="1" x14ac:dyDescent="0.3">
      <c r="A156" s="99"/>
      <c r="B156" s="100" t="s">
        <v>127</v>
      </c>
      <c r="C156" s="97" t="s">
        <v>91</v>
      </c>
      <c r="D156" s="26"/>
      <c r="E156" s="26"/>
    </row>
    <row r="157" spans="1:10" ht="14.25" customHeight="1" thickBot="1" x14ac:dyDescent="0.3">
      <c r="A157" s="111" t="s">
        <v>131</v>
      </c>
      <c r="B157" s="149">
        <v>0</v>
      </c>
      <c r="C157" s="149">
        <v>0</v>
      </c>
      <c r="D157" s="26"/>
      <c r="E157" s="116">
        <f>+C157*E11</f>
        <v>0</v>
      </c>
      <c r="F157" s="105" t="str">
        <f t="shared" ref="F157" si="14">IF(+E157&gt;0,+E157/E$11,"           --")</f>
        <v xml:space="preserve">           --</v>
      </c>
      <c r="H157" s="29" t="s">
        <v>141</v>
      </c>
    </row>
    <row r="158" spans="1:10" ht="14.25" customHeight="1" thickBot="1" x14ac:dyDescent="0.3">
      <c r="A158" s="31"/>
      <c r="B158" s="31"/>
      <c r="D158" s="26"/>
      <c r="E158" s="26"/>
    </row>
    <row r="159" spans="1:10" ht="14.25" customHeight="1" thickBot="1" x14ac:dyDescent="0.3">
      <c r="A159" s="120" t="s">
        <v>66</v>
      </c>
      <c r="B159" s="31"/>
      <c r="D159" s="26"/>
      <c r="E159" s="104" t="e">
        <f>+E157+E152+E147+E110+E128</f>
        <v>#DIV/0!</v>
      </c>
      <c r="F159" s="121" t="e">
        <f>+F157+F152+F147+F110+F128</f>
        <v>#VALUE!</v>
      </c>
    </row>
    <row r="160" spans="1:10" ht="14.25" customHeight="1" thickBot="1" x14ac:dyDescent="0.3">
      <c r="A160" s="31"/>
      <c r="B160" s="31"/>
      <c r="D160" s="26"/>
      <c r="E160" s="26"/>
    </row>
    <row r="161" spans="1:8" ht="14.25" customHeight="1" thickBot="1" x14ac:dyDescent="0.3">
      <c r="A161" s="120" t="s">
        <v>88</v>
      </c>
      <c r="B161" s="31"/>
      <c r="D161" s="26"/>
      <c r="E161" s="122" t="e">
        <f>+E99-E159</f>
        <v>#DIV/0!</v>
      </c>
      <c r="F161" s="123" t="e">
        <f>+E161/E11</f>
        <v>#DIV/0!</v>
      </c>
    </row>
    <row r="162" spans="1:8" ht="14.25" customHeight="1" x14ac:dyDescent="0.25">
      <c r="A162" s="31"/>
      <c r="B162" s="31"/>
      <c r="D162" s="26"/>
      <c r="E162" s="26"/>
    </row>
    <row r="163" spans="1:8" s="26" customFormat="1" ht="14.25" customHeight="1" x14ac:dyDescent="0.2">
      <c r="A163" s="124" t="s">
        <v>132</v>
      </c>
      <c r="H163" s="29"/>
    </row>
    <row r="164" spans="1:8" s="26" customFormat="1" ht="14.25" customHeight="1" x14ac:dyDescent="0.2">
      <c r="A164" s="26" t="s">
        <v>133</v>
      </c>
      <c r="C164" s="145">
        <v>0</v>
      </c>
      <c r="E164" s="27"/>
      <c r="H164" s="29"/>
    </row>
    <row r="165" spans="1:8" s="26" customFormat="1" ht="14.25" customHeight="1" x14ac:dyDescent="0.2">
      <c r="A165" s="26" t="s">
        <v>134</v>
      </c>
      <c r="C165" s="145">
        <v>0</v>
      </c>
      <c r="E165" s="27"/>
      <c r="H165" s="29"/>
    </row>
    <row r="166" spans="1:8" s="26" customFormat="1" ht="14.25" customHeight="1" x14ac:dyDescent="0.2">
      <c r="A166" s="26" t="s">
        <v>135</v>
      </c>
      <c r="C166" s="145">
        <v>0</v>
      </c>
      <c r="E166" s="27"/>
      <c r="H166" s="29"/>
    </row>
    <row r="167" spans="1:8" s="26" customFormat="1" ht="14.25" customHeight="1" x14ac:dyDescent="0.2">
      <c r="A167" s="26" t="s">
        <v>138</v>
      </c>
      <c r="C167" s="145">
        <v>0</v>
      </c>
      <c r="E167" s="27"/>
      <c r="H167" s="29"/>
    </row>
    <row r="168" spans="1:8" s="26" customFormat="1" ht="14.25" customHeight="1" x14ac:dyDescent="0.2">
      <c r="A168" s="26" t="s">
        <v>137</v>
      </c>
      <c r="C168" s="145">
        <v>0</v>
      </c>
      <c r="E168" s="27"/>
      <c r="H168" s="29"/>
    </row>
    <row r="169" spans="1:8" s="26" customFormat="1" ht="14.25" customHeight="1" x14ac:dyDescent="0.2">
      <c r="A169" s="26" t="s">
        <v>136</v>
      </c>
      <c r="C169" s="145">
        <v>0</v>
      </c>
      <c r="E169" s="27"/>
      <c r="H169" s="29"/>
    </row>
    <row r="170" spans="1:8" s="26" customFormat="1" ht="14.25" customHeight="1" x14ac:dyDescent="0.2">
      <c r="A170" s="26" t="s">
        <v>180</v>
      </c>
      <c r="D170" s="27">
        <f>SUM(C164:C169)*-1</f>
        <v>0</v>
      </c>
      <c r="E170" s="27" t="e">
        <f>+D170/B2</f>
        <v>#DIV/0!</v>
      </c>
      <c r="H170" s="29"/>
    </row>
    <row r="171" spans="1:8" s="26" customFormat="1" ht="14.25" customHeight="1" thickBot="1" x14ac:dyDescent="0.25">
      <c r="H171" s="29"/>
    </row>
    <row r="172" spans="1:8" s="26" customFormat="1" ht="14.25" customHeight="1" thickBot="1" x14ac:dyDescent="0.25">
      <c r="A172" s="26" t="s">
        <v>182</v>
      </c>
      <c r="B172" s="26" t="s">
        <v>7</v>
      </c>
      <c r="E172" s="125" t="e">
        <f>+E170+E161</f>
        <v>#DIV/0!</v>
      </c>
      <c r="H172" s="29"/>
    </row>
    <row r="173" spans="1:8" s="26" customFormat="1" ht="14.25" customHeight="1" x14ac:dyDescent="0.2">
      <c r="A173" s="26" t="s">
        <v>7</v>
      </c>
      <c r="E173" s="27" t="s">
        <v>7</v>
      </c>
      <c r="H173" s="29"/>
    </row>
    <row r="174" spans="1:8" s="26" customFormat="1" ht="14.25" customHeight="1" x14ac:dyDescent="0.2">
      <c r="A174" s="26" t="s">
        <v>129</v>
      </c>
      <c r="E174" s="27" t="e">
        <f>+E172*B2</f>
        <v>#DIV/0!</v>
      </c>
      <c r="H174" s="29"/>
    </row>
    <row r="175" spans="1:8" s="26" customFormat="1" ht="14.25" customHeight="1" x14ac:dyDescent="0.2">
      <c r="H175" s="29"/>
    </row>
    <row r="176" spans="1:8" s="26" customFormat="1" ht="14.25" customHeight="1" x14ac:dyDescent="0.2">
      <c r="A176" s="26" t="s">
        <v>152</v>
      </c>
      <c r="D176" s="150">
        <v>0</v>
      </c>
      <c r="H176" s="29"/>
    </row>
    <row r="177" spans="1:8" s="26" customFormat="1" ht="14.25" customHeight="1" x14ac:dyDescent="0.2">
      <c r="H177" s="29"/>
    </row>
    <row r="178" spans="1:8" s="26" customFormat="1" ht="14.25" customHeight="1" x14ac:dyDescent="0.2">
      <c r="A178" s="26" t="s">
        <v>183</v>
      </c>
      <c r="E178" s="126" t="e">
        <f>IF(+E174&gt;0,"N/A You Have Positive Cash Flow",+D176/E174*-1)</f>
        <v>#DIV/0!</v>
      </c>
      <c r="H178" s="55" t="s">
        <v>164</v>
      </c>
    </row>
    <row r="179" spans="1:8" s="26" customFormat="1" ht="14.25" customHeight="1" x14ac:dyDescent="0.2">
      <c r="E179" s="26" t="s">
        <v>7</v>
      </c>
      <c r="H179" s="29"/>
    </row>
    <row r="180" spans="1:8" s="26" customFormat="1" ht="14.25" customHeight="1" x14ac:dyDescent="0.2">
      <c r="H180" s="29"/>
    </row>
    <row r="181" spans="1:8" ht="14.25" customHeight="1" x14ac:dyDescent="0.25">
      <c r="A181" s="31"/>
      <c r="B181" s="31"/>
      <c r="D181" s="26"/>
      <c r="E181" s="26"/>
    </row>
    <row r="182" spans="1:8" ht="14.25" customHeight="1" x14ac:dyDescent="0.25">
      <c r="A182" s="31"/>
      <c r="B182" s="31"/>
      <c r="D182" s="26"/>
      <c r="E182" s="26"/>
    </row>
    <row r="183" spans="1:8" ht="14.25" customHeight="1" x14ac:dyDescent="0.25">
      <c r="A183" s="31"/>
      <c r="B183" s="31"/>
      <c r="D183" s="26"/>
      <c r="E183" s="26"/>
    </row>
    <row r="184" spans="1:8" ht="14.25" customHeight="1" x14ac:dyDescent="0.25">
      <c r="A184" s="31"/>
      <c r="B184" s="31"/>
      <c r="D184" s="26"/>
      <c r="E184" s="26"/>
    </row>
    <row r="185" spans="1:8" ht="14.25" customHeight="1" x14ac:dyDescent="0.25">
      <c r="A185" s="31"/>
      <c r="B185" s="31"/>
      <c r="D185" s="26"/>
      <c r="E185" s="26"/>
    </row>
    <row r="186" spans="1:8" ht="14.25" customHeight="1" x14ac:dyDescent="0.25">
      <c r="A186" s="31"/>
      <c r="B186" s="31"/>
      <c r="D186" s="26"/>
      <c r="E186" s="26"/>
    </row>
    <row r="187" spans="1:8" ht="14.25" customHeight="1" x14ac:dyDescent="0.25">
      <c r="A187" s="31"/>
      <c r="B187" s="31"/>
      <c r="D187" s="26"/>
      <c r="E187" s="26"/>
    </row>
    <row r="188" spans="1:8" ht="14.25" customHeight="1" x14ac:dyDescent="0.25">
      <c r="A188" s="31"/>
      <c r="B188" s="31"/>
      <c r="D188" s="26"/>
      <c r="E188" s="26"/>
    </row>
    <row r="189" spans="1:8" ht="14.25" customHeight="1" x14ac:dyDescent="0.25">
      <c r="A189" s="31"/>
      <c r="B189" s="31"/>
      <c r="D189" s="26"/>
      <c r="E189" s="26"/>
    </row>
    <row r="190" spans="1:8" ht="14.25" customHeight="1" x14ac:dyDescent="0.25">
      <c r="A190" s="31"/>
      <c r="B190" s="31"/>
      <c r="D190" s="26"/>
      <c r="E190" s="26"/>
    </row>
    <row r="191" spans="1:8" ht="14.25" customHeight="1" x14ac:dyDescent="0.25">
      <c r="A191" s="31"/>
      <c r="B191" s="31"/>
      <c r="D191" s="26"/>
      <c r="E191" s="26"/>
    </row>
    <row r="192" spans="1:8" ht="14.25" customHeight="1" x14ac:dyDescent="0.25">
      <c r="A192" s="31"/>
      <c r="B192" s="31"/>
      <c r="D192" s="26"/>
      <c r="E192" s="26"/>
    </row>
    <row r="193" spans="1:8" ht="14.25" customHeight="1" x14ac:dyDescent="0.25">
      <c r="A193" s="31"/>
      <c r="B193" s="31"/>
      <c r="D193" s="26"/>
      <c r="E193" s="26"/>
    </row>
    <row r="194" spans="1:8" ht="14.25" customHeight="1" x14ac:dyDescent="0.25">
      <c r="A194" s="31"/>
      <c r="B194" s="31"/>
      <c r="D194" s="26"/>
      <c r="E194" s="26"/>
    </row>
    <row r="195" spans="1:8" ht="14.25" customHeight="1" x14ac:dyDescent="0.25">
      <c r="A195" s="31"/>
      <c r="B195" s="31"/>
      <c r="D195" s="26"/>
      <c r="E195" s="26"/>
    </row>
    <row r="196" spans="1:8" ht="14.25" customHeight="1" x14ac:dyDescent="0.25">
      <c r="A196" s="31"/>
      <c r="B196" s="31"/>
      <c r="D196" s="26"/>
      <c r="E196" s="26"/>
    </row>
    <row r="197" spans="1:8" ht="14.25" customHeight="1" x14ac:dyDescent="0.25">
      <c r="A197" s="31"/>
      <c r="B197" s="31"/>
      <c r="D197" s="26"/>
      <c r="E197" s="26"/>
    </row>
    <row r="198" spans="1:8" ht="14.25" customHeight="1" x14ac:dyDescent="0.25">
      <c r="A198" s="31"/>
      <c r="B198" s="31"/>
      <c r="D198" s="26"/>
      <c r="E198" s="26"/>
    </row>
    <row r="199" spans="1:8" ht="14.25" customHeight="1" x14ac:dyDescent="0.25">
      <c r="A199" s="31"/>
      <c r="B199" s="31"/>
      <c r="D199" s="26"/>
      <c r="E199" s="26"/>
    </row>
    <row r="200" spans="1:8" ht="14.25" customHeight="1" x14ac:dyDescent="0.25">
      <c r="A200" s="31"/>
      <c r="B200" s="31"/>
      <c r="D200" s="26"/>
      <c r="E200" s="26"/>
    </row>
    <row r="201" spans="1:8" ht="14.25" customHeight="1" x14ac:dyDescent="0.25">
      <c r="A201" s="31"/>
      <c r="B201" s="31"/>
      <c r="D201" s="26"/>
      <c r="E201" s="26"/>
    </row>
    <row r="202" spans="1:8" ht="14.25" customHeight="1" x14ac:dyDescent="0.25">
      <c r="A202" s="31"/>
      <c r="B202" s="31"/>
      <c r="D202" s="26"/>
      <c r="E202" s="26"/>
    </row>
    <row r="203" spans="1:8" ht="14.25" customHeight="1" x14ac:dyDescent="0.25">
      <c r="A203" s="31"/>
      <c r="B203" s="31"/>
      <c r="D203" s="26"/>
      <c r="E203" s="26"/>
    </row>
    <row r="204" spans="1:8" ht="14.25" customHeight="1" x14ac:dyDescent="0.25">
      <c r="A204" s="31"/>
      <c r="B204" s="31"/>
      <c r="C204" s="31"/>
      <c r="D204" s="31"/>
      <c r="E204" s="31"/>
      <c r="F204" s="31"/>
      <c r="G204" s="31"/>
      <c r="H204" s="127"/>
    </row>
    <row r="205" spans="1:8" ht="14.25" customHeight="1" x14ac:dyDescent="0.25">
      <c r="A205" s="31"/>
      <c r="B205" s="31"/>
      <c r="C205" s="31"/>
      <c r="D205" s="31"/>
      <c r="E205" s="31"/>
      <c r="F205" s="31"/>
      <c r="G205" s="31"/>
      <c r="H205" s="127"/>
    </row>
    <row r="206" spans="1:8" ht="14.25" customHeight="1" x14ac:dyDescent="0.25">
      <c r="A206" s="31"/>
      <c r="B206" s="31"/>
      <c r="C206" s="31"/>
      <c r="D206" s="31"/>
      <c r="E206" s="31"/>
      <c r="F206" s="31"/>
      <c r="G206" s="31"/>
      <c r="H206" s="127"/>
    </row>
    <row r="207" spans="1:8" ht="14.25" customHeight="1" x14ac:dyDescent="0.25">
      <c r="A207" s="31"/>
      <c r="B207" s="31"/>
      <c r="C207" s="31"/>
      <c r="D207" s="31"/>
      <c r="E207" s="31"/>
      <c r="F207" s="31"/>
      <c r="G207" s="31"/>
      <c r="H207" s="127"/>
    </row>
    <row r="208" spans="1:8" ht="14.25" customHeight="1" x14ac:dyDescent="0.25">
      <c r="A208" s="31"/>
      <c r="B208" s="31"/>
      <c r="C208" s="31"/>
      <c r="D208" s="31"/>
      <c r="E208" s="31"/>
      <c r="F208" s="31"/>
      <c r="G208" s="31"/>
      <c r="H208" s="127"/>
    </row>
    <row r="209" spans="1:14" ht="14.25" customHeight="1" x14ac:dyDescent="0.25">
      <c r="A209" s="31"/>
      <c r="B209" s="31"/>
      <c r="C209" s="31"/>
      <c r="D209" s="31"/>
      <c r="E209" s="31"/>
      <c r="F209" s="31"/>
      <c r="G209" s="31"/>
      <c r="H209" s="127"/>
    </row>
    <row r="210" spans="1:14" ht="14.25" customHeight="1" x14ac:dyDescent="0.25">
      <c r="A210" s="31"/>
      <c r="B210" s="31"/>
      <c r="C210" s="31"/>
      <c r="D210" s="31"/>
      <c r="E210" s="31"/>
      <c r="F210" s="31"/>
      <c r="G210" s="31"/>
      <c r="H210" s="127"/>
    </row>
    <row r="211" spans="1:14" ht="14.25" customHeight="1" x14ac:dyDescent="0.25">
      <c r="A211" s="31"/>
      <c r="B211" s="31"/>
      <c r="C211" s="31"/>
      <c r="D211" s="31"/>
      <c r="E211" s="31"/>
      <c r="F211" s="31"/>
      <c r="G211" s="31"/>
      <c r="H211" s="127"/>
    </row>
    <row r="212" spans="1:14" s="89" customFormat="1" ht="14.25" customHeight="1" x14ac:dyDescent="0.3">
      <c r="A212" s="82" t="s">
        <v>99</v>
      </c>
      <c r="B212" s="95">
        <v>2.349205056658208E-2</v>
      </c>
      <c r="C212" s="84"/>
      <c r="D212" s="85"/>
      <c r="E212" s="86"/>
      <c r="F212" s="87"/>
      <c r="G212" s="87"/>
      <c r="H212" s="88"/>
      <c r="I212" s="87"/>
      <c r="J212" s="87"/>
      <c r="K212" s="87"/>
      <c r="L212" s="87"/>
      <c r="M212" s="87"/>
      <c r="N212" s="87"/>
    </row>
    <row r="213" spans="1:14" s="89" customFormat="1" ht="14.25" hidden="1" customHeight="1" x14ac:dyDescent="0.3">
      <c r="A213" s="82" t="s">
        <v>59</v>
      </c>
      <c r="B213" s="94"/>
      <c r="C213" s="84"/>
      <c r="D213" s="85"/>
      <c r="E213" s="86"/>
      <c r="F213" s="87"/>
      <c r="G213" s="87"/>
      <c r="H213" s="88"/>
      <c r="I213" s="87"/>
      <c r="J213" s="87"/>
      <c r="K213" s="87"/>
      <c r="L213" s="87"/>
      <c r="M213" s="87"/>
      <c r="N213" s="87"/>
    </row>
    <row r="214" spans="1:14" s="89" customFormat="1" ht="14.25" hidden="1" customHeight="1" x14ac:dyDescent="0.3">
      <c r="A214" s="82" t="s">
        <v>60</v>
      </c>
      <c r="B214" s="95">
        <v>4.5317475066469884E-4</v>
      </c>
      <c r="C214" s="84"/>
      <c r="D214" s="85"/>
      <c r="E214" s="86"/>
      <c r="F214" s="87"/>
      <c r="G214" s="87"/>
      <c r="H214" s="88"/>
      <c r="I214" s="87"/>
      <c r="J214" s="87"/>
      <c r="K214" s="87"/>
      <c r="L214" s="87"/>
      <c r="M214" s="87"/>
      <c r="N214" s="87"/>
    </row>
    <row r="215" spans="1:14" s="89" customFormat="1" ht="14.25" hidden="1" customHeight="1" x14ac:dyDescent="0.3">
      <c r="A215" s="82" t="s">
        <v>61</v>
      </c>
      <c r="B215" s="95">
        <v>1.1438428363045181E-2</v>
      </c>
      <c r="C215" s="84"/>
      <c r="D215" s="85"/>
      <c r="E215" s="86"/>
      <c r="F215" s="87"/>
      <c r="G215" s="87"/>
      <c r="H215" s="88"/>
      <c r="I215" s="87"/>
      <c r="J215" s="87"/>
      <c r="K215" s="87"/>
      <c r="L215" s="87"/>
      <c r="M215" s="87"/>
      <c r="N215" s="87"/>
    </row>
    <row r="216" spans="1:14" s="89" customFormat="1" ht="14.25" hidden="1" customHeight="1" x14ac:dyDescent="0.3">
      <c r="A216" s="82" t="s">
        <v>62</v>
      </c>
      <c r="B216" s="95">
        <v>7.1498755145552369E-3</v>
      </c>
      <c r="C216" s="84"/>
      <c r="D216" s="85"/>
      <c r="E216" s="86"/>
      <c r="F216" s="87"/>
      <c r="G216" s="87"/>
      <c r="H216" s="88"/>
      <c r="I216" s="87"/>
      <c r="J216" s="87"/>
      <c r="K216" s="87"/>
      <c r="L216" s="87"/>
      <c r="M216" s="87"/>
      <c r="N216" s="87"/>
    </row>
    <row r="217" spans="1:14" s="89" customFormat="1" ht="14.25" hidden="1" customHeight="1" x14ac:dyDescent="0.3">
      <c r="A217" s="82" t="s">
        <v>63</v>
      </c>
      <c r="B217" s="95">
        <v>7.7779994168427475E-5</v>
      </c>
      <c r="C217" s="84"/>
      <c r="D217" s="85"/>
      <c r="E217" s="86"/>
      <c r="F217" s="87"/>
      <c r="G217" s="87"/>
      <c r="H217" s="88"/>
      <c r="I217" s="87"/>
      <c r="J217" s="87"/>
      <c r="K217" s="87"/>
      <c r="L217" s="87"/>
      <c r="M217" s="87"/>
      <c r="N217" s="87"/>
    </row>
    <row r="218" spans="1:14" s="89" customFormat="1" ht="14.25" hidden="1" customHeight="1" x14ac:dyDescent="0.3">
      <c r="A218" s="82" t="s">
        <v>64</v>
      </c>
      <c r="B218" s="95">
        <v>1.6828686909434076E-3</v>
      </c>
      <c r="C218" s="84"/>
      <c r="D218" s="85"/>
      <c r="E218" s="86"/>
      <c r="F218" s="87"/>
      <c r="G218" s="87"/>
      <c r="H218" s="88"/>
      <c r="I218" s="87"/>
      <c r="J218" s="87"/>
      <c r="K218" s="87"/>
      <c r="L218" s="87"/>
      <c r="M218" s="87"/>
      <c r="N218" s="87"/>
    </row>
    <row r="219" spans="1:14" s="89" customFormat="1" ht="14.25" hidden="1" customHeight="1" x14ac:dyDescent="0.3">
      <c r="A219" s="82" t="s">
        <v>65</v>
      </c>
      <c r="B219" s="95">
        <v>0</v>
      </c>
      <c r="C219" s="84"/>
      <c r="D219" s="85"/>
      <c r="E219" s="86"/>
      <c r="F219" s="87"/>
      <c r="G219" s="87"/>
      <c r="H219" s="88"/>
      <c r="I219" s="87"/>
      <c r="J219" s="87"/>
      <c r="K219" s="87"/>
      <c r="L219" s="87"/>
      <c r="M219" s="87"/>
      <c r="N219" s="87"/>
    </row>
    <row r="220" spans="1:14" s="89" customFormat="1" ht="14.25" customHeight="1" x14ac:dyDescent="0.3">
      <c r="A220" s="82" t="s">
        <v>100</v>
      </c>
      <c r="C220" s="84"/>
      <c r="D220" s="93">
        <v>2.0802127313376953E-2</v>
      </c>
      <c r="E220" s="86"/>
      <c r="F220" s="87"/>
      <c r="G220" s="87"/>
      <c r="H220" s="88"/>
      <c r="I220" s="87"/>
      <c r="J220" s="87"/>
      <c r="K220" s="87"/>
      <c r="L220" s="87"/>
      <c r="M220" s="87"/>
      <c r="N220" s="87"/>
    </row>
    <row r="221" spans="1:14" s="89" customFormat="1" ht="14.25" customHeight="1" x14ac:dyDescent="0.3">
      <c r="A221" s="82" t="s">
        <v>66</v>
      </c>
      <c r="B221" s="93">
        <v>0.63443474289025703</v>
      </c>
      <c r="C221" s="84"/>
      <c r="D221" s="85"/>
      <c r="E221" s="86"/>
      <c r="F221" s="87"/>
      <c r="G221" s="87"/>
      <c r="H221" s="88"/>
      <c r="I221" s="87"/>
      <c r="J221" s="87"/>
      <c r="K221" s="87"/>
      <c r="L221" s="87"/>
      <c r="M221" s="87"/>
      <c r="N221" s="87"/>
    </row>
    <row r="222" spans="1:14" s="89" customFormat="1" ht="14.25" customHeight="1" x14ac:dyDescent="0.3">
      <c r="A222" s="82" t="s">
        <v>67</v>
      </c>
      <c r="B222" s="93">
        <v>0.13654651232484241</v>
      </c>
      <c r="C222" s="84"/>
      <c r="D222" s="85"/>
      <c r="E222" s="86"/>
      <c r="F222" s="87"/>
      <c r="G222" s="87"/>
      <c r="H222" s="88"/>
      <c r="I222" s="87"/>
      <c r="J222" s="87"/>
      <c r="K222" s="87"/>
      <c r="L222" s="87"/>
      <c r="M222" s="87"/>
      <c r="N222" s="87"/>
    </row>
    <row r="223" spans="1:14" s="89" customFormat="1" ht="14.25" hidden="1" customHeight="1" x14ac:dyDescent="0.3">
      <c r="A223" s="82" t="s">
        <v>68</v>
      </c>
      <c r="B223" s="94"/>
      <c r="C223" s="84"/>
      <c r="D223" s="85"/>
      <c r="E223" s="86"/>
      <c r="F223" s="87"/>
      <c r="G223" s="87"/>
      <c r="H223" s="88"/>
      <c r="I223" s="87"/>
      <c r="J223" s="87"/>
      <c r="K223" s="87"/>
      <c r="L223" s="87"/>
      <c r="M223" s="87"/>
      <c r="N223" s="87"/>
    </row>
    <row r="224" spans="1:14" s="89" customFormat="1" ht="14.25" hidden="1" customHeight="1" x14ac:dyDescent="0.3">
      <c r="A224" s="82" t="s">
        <v>69</v>
      </c>
      <c r="B224" s="94"/>
      <c r="C224" s="84"/>
      <c r="D224" s="85"/>
      <c r="E224" s="86"/>
      <c r="F224" s="87"/>
      <c r="G224" s="87"/>
      <c r="H224" s="88"/>
      <c r="I224" s="87"/>
      <c r="J224" s="87"/>
      <c r="K224" s="87"/>
      <c r="L224" s="87"/>
      <c r="M224" s="87"/>
      <c r="N224" s="87"/>
    </row>
    <row r="225" spans="1:14" s="89" customFormat="1" ht="14.25" hidden="1" customHeight="1" x14ac:dyDescent="0.3">
      <c r="A225" s="82" t="s">
        <v>70</v>
      </c>
      <c r="B225" s="95">
        <v>1.378923297626275E-4</v>
      </c>
      <c r="C225" s="84"/>
      <c r="D225" s="85"/>
      <c r="E225" s="86"/>
      <c r="F225" s="87"/>
      <c r="G225" s="87"/>
      <c r="H225" s="88"/>
      <c r="I225" s="87"/>
      <c r="J225" s="87"/>
      <c r="K225" s="87"/>
      <c r="L225" s="87"/>
      <c r="M225" s="87"/>
      <c r="N225" s="87"/>
    </row>
    <row r="226" spans="1:14" s="89" customFormat="1" ht="14.25" hidden="1" customHeight="1" x14ac:dyDescent="0.3">
      <c r="A226" s="82" t="s">
        <v>71</v>
      </c>
      <c r="B226" s="95">
        <v>5.1705818957690163E-4</v>
      </c>
      <c r="C226" s="84"/>
      <c r="D226" s="85"/>
      <c r="E226" s="86"/>
      <c r="F226" s="87"/>
      <c r="G226" s="87"/>
      <c r="H226" s="88"/>
      <c r="I226" s="87"/>
      <c r="J226" s="87"/>
      <c r="K226" s="87"/>
      <c r="L226" s="87"/>
      <c r="M226" s="87"/>
      <c r="N226" s="87"/>
    </row>
    <row r="227" spans="1:14" s="89" customFormat="1" ht="14.25" hidden="1" customHeight="1" x14ac:dyDescent="0.3">
      <c r="A227" s="82" t="s">
        <v>72</v>
      </c>
      <c r="B227" s="93">
        <v>6.5495051933952913E-4</v>
      </c>
      <c r="C227" s="84"/>
      <c r="D227" s="85"/>
      <c r="E227" s="86"/>
      <c r="F227" s="87"/>
      <c r="G227" s="87"/>
      <c r="H227" s="88"/>
      <c r="I227" s="87"/>
      <c r="J227" s="87"/>
      <c r="K227" s="87"/>
      <c r="L227" s="87"/>
      <c r="M227" s="87"/>
      <c r="N227" s="87"/>
    </row>
    <row r="228" spans="1:14" s="89" customFormat="1" ht="14.25" hidden="1" customHeight="1" x14ac:dyDescent="0.3">
      <c r="A228" s="82" t="s">
        <v>73</v>
      </c>
      <c r="B228" s="93">
        <v>6.5495051933952913E-4</v>
      </c>
      <c r="C228" s="84"/>
      <c r="D228" s="85"/>
      <c r="E228" s="86"/>
      <c r="F228" s="87"/>
      <c r="G228" s="87"/>
      <c r="H228" s="88"/>
      <c r="I228" s="87"/>
      <c r="J228" s="87"/>
      <c r="K228" s="87"/>
      <c r="L228" s="87"/>
      <c r="M228" s="87"/>
      <c r="N228" s="87"/>
    </row>
    <row r="229" spans="1:14" s="89" customFormat="1" ht="14.25" hidden="1" customHeight="1" x14ac:dyDescent="0.3">
      <c r="A229" s="82" t="s">
        <v>74</v>
      </c>
      <c r="B229" s="94"/>
      <c r="C229" s="84"/>
      <c r="D229" s="85"/>
      <c r="E229" s="86"/>
      <c r="F229" s="87"/>
      <c r="G229" s="87"/>
      <c r="H229" s="88"/>
      <c r="I229" s="87"/>
      <c r="J229" s="87"/>
      <c r="K229" s="87"/>
      <c r="L229" s="87"/>
      <c r="M229" s="87"/>
      <c r="N229" s="87"/>
    </row>
    <row r="230" spans="1:14" s="89" customFormat="1" ht="14.25" hidden="1" customHeight="1" x14ac:dyDescent="0.3">
      <c r="A230" s="82" t="s">
        <v>75</v>
      </c>
      <c r="B230" s="95">
        <v>7.139006910181182E-3</v>
      </c>
      <c r="C230" s="84"/>
      <c r="D230" s="85"/>
      <c r="E230" s="86"/>
      <c r="F230" s="87"/>
      <c r="G230" s="87"/>
      <c r="H230" s="88"/>
      <c r="I230" s="87"/>
      <c r="J230" s="87"/>
      <c r="K230" s="87"/>
      <c r="L230" s="87"/>
      <c r="M230" s="87"/>
      <c r="N230" s="87"/>
    </row>
    <row r="231" spans="1:14" s="89" customFormat="1" ht="14.25" hidden="1" customHeight="1" x14ac:dyDescent="0.3">
      <c r="A231" s="82" t="s">
        <v>76</v>
      </c>
      <c r="B231" s="95">
        <v>2.7972573919826198E-2</v>
      </c>
      <c r="C231" s="84"/>
      <c r="D231" s="85"/>
      <c r="E231" s="86"/>
      <c r="F231" s="87"/>
      <c r="G231" s="87"/>
      <c r="H231" s="88"/>
      <c r="I231" s="87"/>
      <c r="J231" s="87"/>
      <c r="K231" s="87"/>
      <c r="L231" s="87"/>
      <c r="M231" s="87"/>
      <c r="N231" s="87"/>
    </row>
    <row r="232" spans="1:14" s="89" customFormat="1" ht="14.25" hidden="1" customHeight="1" x14ac:dyDescent="0.3">
      <c r="A232" s="82" t="s">
        <v>77</v>
      </c>
      <c r="B232" s="94"/>
      <c r="C232" s="84"/>
      <c r="D232" s="85"/>
      <c r="E232" s="86"/>
      <c r="F232" s="87"/>
      <c r="G232" s="87"/>
      <c r="H232" s="88"/>
      <c r="I232" s="87"/>
      <c r="J232" s="87"/>
      <c r="K232" s="87"/>
      <c r="L232" s="87"/>
      <c r="M232" s="87"/>
      <c r="N232" s="87"/>
    </row>
    <row r="233" spans="1:14" s="89" customFormat="1" ht="14.25" hidden="1" customHeight="1" x14ac:dyDescent="0.3">
      <c r="A233" s="82" t="s">
        <v>78</v>
      </c>
      <c r="B233" s="95">
        <v>1.6747673411582075E-2</v>
      </c>
      <c r="C233" s="84"/>
      <c r="D233" s="85"/>
      <c r="E233" s="86"/>
      <c r="F233" s="87"/>
      <c r="G233" s="87"/>
      <c r="H233" s="88"/>
      <c r="I233" s="87"/>
      <c r="J233" s="87"/>
      <c r="K233" s="87"/>
      <c r="L233" s="87"/>
      <c r="M233" s="87"/>
      <c r="N233" s="87"/>
    </row>
    <row r="234" spans="1:14" s="89" customFormat="1" ht="14.25" hidden="1" customHeight="1" x14ac:dyDescent="0.3">
      <c r="A234" s="82" t="s">
        <v>79</v>
      </c>
      <c r="B234" s="95">
        <v>1.1402685893232415E-3</v>
      </c>
      <c r="C234" s="84"/>
      <c r="D234" s="85"/>
      <c r="E234" s="86"/>
      <c r="F234" s="87"/>
      <c r="G234" s="87"/>
      <c r="H234" s="88"/>
      <c r="I234" s="87"/>
      <c r="J234" s="87"/>
      <c r="K234" s="87"/>
      <c r="L234" s="87"/>
      <c r="M234" s="87"/>
      <c r="N234" s="87"/>
    </row>
    <row r="235" spans="1:14" s="89" customFormat="1" ht="14.25" hidden="1" customHeight="1" x14ac:dyDescent="0.3">
      <c r="A235" s="82" t="s">
        <v>80</v>
      </c>
      <c r="B235" s="95">
        <v>1.1777780226403561E-4</v>
      </c>
      <c r="C235" s="84"/>
      <c r="D235" s="85"/>
      <c r="E235" s="86"/>
      <c r="F235" s="87"/>
      <c r="G235" s="87"/>
      <c r="H235" s="88"/>
      <c r="I235" s="87"/>
      <c r="J235" s="87"/>
      <c r="K235" s="87"/>
      <c r="L235" s="87"/>
      <c r="M235" s="87"/>
      <c r="N235" s="87"/>
    </row>
    <row r="236" spans="1:14" s="89" customFormat="1" ht="14.25" customHeight="1" x14ac:dyDescent="0.3">
      <c r="A236" s="82" t="s">
        <v>81</v>
      </c>
      <c r="B236" s="93">
        <v>1.8005719803169354E-2</v>
      </c>
      <c r="C236" s="84"/>
      <c r="D236" s="85"/>
      <c r="E236" s="86"/>
      <c r="F236" s="87"/>
      <c r="G236" s="87"/>
      <c r="H236" s="88"/>
      <c r="I236" s="87"/>
      <c r="J236" s="87"/>
      <c r="K236" s="87"/>
      <c r="L236" s="87"/>
      <c r="M236" s="87"/>
      <c r="N236" s="87"/>
    </row>
    <row r="237" spans="1:14" s="89" customFormat="1" ht="14.25" hidden="1" customHeight="1" x14ac:dyDescent="0.3">
      <c r="A237" s="82" t="s">
        <v>82</v>
      </c>
      <c r="B237" s="94"/>
      <c r="C237" s="84"/>
      <c r="D237" s="85"/>
      <c r="E237" s="86"/>
      <c r="F237" s="87"/>
      <c r="G237" s="87"/>
      <c r="H237" s="88"/>
      <c r="I237" s="87"/>
      <c r="J237" s="87"/>
      <c r="K237" s="87"/>
      <c r="L237" s="87"/>
      <c r="M237" s="87"/>
      <c r="N237" s="87"/>
    </row>
    <row r="238" spans="1:14" s="89" customFormat="1" ht="14.25" hidden="1" customHeight="1" x14ac:dyDescent="0.3">
      <c r="A238" s="82" t="s">
        <v>83</v>
      </c>
      <c r="B238" s="95">
        <v>7.3346773653605666E-4</v>
      </c>
      <c r="C238" s="84"/>
      <c r="D238" s="85"/>
      <c r="E238" s="86"/>
      <c r="F238" s="87"/>
      <c r="G238" s="87"/>
      <c r="H238" s="88"/>
      <c r="I238" s="87"/>
      <c r="J238" s="87"/>
      <c r="K238" s="87"/>
      <c r="L238" s="87"/>
      <c r="M238" s="87"/>
      <c r="N238" s="87"/>
    </row>
    <row r="239" spans="1:14" s="89" customFormat="1" ht="14.25" hidden="1" customHeight="1" x14ac:dyDescent="0.3">
      <c r="A239" s="82" t="s">
        <v>84</v>
      </c>
      <c r="B239" s="95">
        <v>7.3693644005969126E-4</v>
      </c>
      <c r="C239" s="84"/>
      <c r="D239" s="85"/>
      <c r="E239" s="86"/>
      <c r="F239" s="87"/>
      <c r="G239" s="87"/>
      <c r="H239" s="88"/>
      <c r="I239" s="87"/>
      <c r="J239" s="87"/>
      <c r="K239" s="87"/>
      <c r="L239" s="87"/>
      <c r="M239" s="87"/>
      <c r="N239" s="87"/>
    </row>
    <row r="240" spans="1:14" s="89" customFormat="1" ht="14.25" customHeight="1" x14ac:dyDescent="0.3">
      <c r="A240" s="82" t="s">
        <v>85</v>
      </c>
      <c r="B240" s="93">
        <v>1.4704041765957478E-3</v>
      </c>
      <c r="C240" s="84"/>
      <c r="D240" s="85"/>
      <c r="E240" s="86"/>
      <c r="F240" s="87"/>
      <c r="G240" s="87"/>
      <c r="H240" s="88"/>
      <c r="I240" s="87"/>
      <c r="J240" s="87"/>
      <c r="K240" s="87"/>
      <c r="L240" s="87"/>
      <c r="M240" s="87"/>
      <c r="N240" s="87"/>
    </row>
    <row r="241" spans="1:14" s="89" customFormat="1" ht="14.25" customHeight="1" x14ac:dyDescent="0.3">
      <c r="A241" s="82" t="s">
        <v>86</v>
      </c>
      <c r="B241" s="93">
        <v>5.4587704809772479E-2</v>
      </c>
      <c r="C241" s="84"/>
      <c r="D241" s="85"/>
      <c r="E241" s="86"/>
      <c r="F241" s="87"/>
      <c r="G241" s="87"/>
      <c r="H241" s="88"/>
      <c r="I241" s="87"/>
      <c r="J241" s="87"/>
      <c r="K241" s="87"/>
      <c r="L241" s="87"/>
      <c r="M241" s="87"/>
      <c r="N241" s="87"/>
    </row>
    <row r="242" spans="1:14" s="89" customFormat="1" ht="14.25" customHeight="1" x14ac:dyDescent="0.3">
      <c r="A242" s="82" t="s">
        <v>87</v>
      </c>
      <c r="B242" s="93">
        <v>-5.3932754290432955E-2</v>
      </c>
      <c r="C242" s="84"/>
      <c r="D242" s="85"/>
      <c r="E242" s="86"/>
      <c r="F242" s="87"/>
      <c r="G242" s="87"/>
      <c r="H242" s="88"/>
      <c r="I242" s="87"/>
      <c r="J242" s="87"/>
      <c r="K242" s="87"/>
      <c r="L242" s="87"/>
      <c r="M242" s="87"/>
      <c r="N242" s="87"/>
    </row>
    <row r="243" spans="1:14" s="89" customFormat="1" ht="14.25" customHeight="1" x14ac:dyDescent="0.3">
      <c r="A243" s="82" t="s">
        <v>88</v>
      </c>
      <c r="B243" s="93">
        <v>8.2613758034409471E-2</v>
      </c>
      <c r="C243" s="84"/>
      <c r="D243" s="85"/>
      <c r="E243" s="86"/>
      <c r="F243" s="87"/>
      <c r="G243" s="87"/>
      <c r="H243" s="88"/>
      <c r="I243" s="87"/>
      <c r="J243" s="87"/>
      <c r="K243" s="87"/>
      <c r="L243" s="87"/>
      <c r="M243" s="87"/>
      <c r="N243" s="87"/>
    </row>
    <row r="244" spans="1:14" ht="14.25" customHeight="1" x14ac:dyDescent="0.25">
      <c r="B244" s="118"/>
    </row>
  </sheetData>
  <sheetProtection password="C46F" sheet="1" selectLockedCells="1"/>
  <printOptions horizontalCentered="1" verticalCentered="1"/>
  <pageMargins left="0.7" right="0.7" top="0.75" bottom="0.75" header="0.3" footer="0.3"/>
  <pageSetup scale="80" orientation="portrait" horizontalDpi="300" verticalDpi="300" r:id="rId1"/>
  <rowBreaks count="2" manualBreakCount="2">
    <brk id="52" max="16383" man="1"/>
    <brk id="1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36988C5A00764DBC2756DABE4A37D5" ma:contentTypeVersion="15" ma:contentTypeDescription="Create a new document." ma:contentTypeScope="" ma:versionID="67f3c11c4db2c92438c02d9b6815da42">
  <xsd:schema xmlns:xsd="http://www.w3.org/2001/XMLSchema" xmlns:xs="http://www.w3.org/2001/XMLSchema" xmlns:p="http://schemas.microsoft.com/office/2006/metadata/properties" xmlns:ns1="http://schemas.microsoft.com/sharepoint/v3" xmlns:ns3="7746f413-2e94-49e7-8aa4-fd45687e8a6f" xmlns:ns4="9f5998ef-645a-4faa-9aed-cbc3c9218771" targetNamespace="http://schemas.microsoft.com/office/2006/metadata/properties" ma:root="true" ma:fieldsID="1c6e20b32af9cdb7094c67e723485f58" ns1:_="" ns3:_="" ns4:_="">
    <xsd:import namespace="http://schemas.microsoft.com/sharepoint/v3"/>
    <xsd:import namespace="7746f413-2e94-49e7-8aa4-fd45687e8a6f"/>
    <xsd:import namespace="9f5998ef-645a-4faa-9aed-cbc3c92187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6f413-2e94-49e7-8aa4-fd45687e8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998ef-645a-4faa-9aed-cbc3c92187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CCC74-0DDE-46BF-99F1-E50978D2080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746f413-2e94-49e7-8aa4-fd45687e8a6f"/>
    <ds:schemaRef ds:uri="http://schemas.microsoft.com/office/2006/documentManagement/types"/>
    <ds:schemaRef ds:uri="http://purl.org/dc/terms/"/>
    <ds:schemaRef ds:uri="9f5998ef-645a-4faa-9aed-cbc3c9218771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D9AF0E-996D-4C24-ACC6-2E90C5A69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6f413-2e94-49e7-8aa4-fd45687e8a6f"/>
    <ds:schemaRef ds:uri="9f5998ef-645a-4faa-9aed-cbc3c9218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5223D0-C85B-4C3F-A566-A526D1DC8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Scheduled Labor</vt:lpstr>
      <vt:lpstr>Sch Labor DVM % pay</vt:lpstr>
      <vt:lpstr>Break Even</vt:lpstr>
      <vt:lpstr>'Break Even'!Print_Area</vt:lpstr>
      <vt:lpstr>'Sch Labor DVM % pay'!Print_Area</vt:lpstr>
      <vt:lpstr>'Scheduled Labor'!Print_Area</vt:lpstr>
      <vt:lpstr>'Break Even'!Print_Titles</vt:lpstr>
    </vt:vector>
  </TitlesOfParts>
  <Company>KSM Business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O'Neil</dc:creator>
  <cp:lastModifiedBy>Jennifer Lartz</cp:lastModifiedBy>
  <cp:lastPrinted>2020-03-23T17:23:29Z</cp:lastPrinted>
  <dcterms:created xsi:type="dcterms:W3CDTF">2020-03-21T17:15:31Z</dcterms:created>
  <dcterms:modified xsi:type="dcterms:W3CDTF">2020-03-25T23:46:16Z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0x0101006F36988C5A00764DBC2756DABE4A37D5</vt:lpwstr>
  </property>
</Properties>
</file>